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720" windowHeight="12000" tabRatio="465" activeTab="0"/>
  </bookViews>
  <sheets>
    <sheet name="Uitslagen vereniging" sheetId="1" r:id="rId1"/>
  </sheets>
  <definedNames>
    <definedName name="_xlnm.Print_Area" localSheetId="0">'Uitslagen vereniging'!$A$1:$H$42</definedName>
  </definedNames>
  <calcPr fullCalcOnLoad="1"/>
</workbook>
</file>

<file path=xl/sharedStrings.xml><?xml version="1.0" encoding="utf-8"?>
<sst xmlns="http://schemas.openxmlformats.org/spreadsheetml/2006/main" count="105" uniqueCount="49">
  <si>
    <t>Dhr.</t>
  </si>
  <si>
    <t>Veen,  L</t>
  </si>
  <si>
    <t>Schalen,  J</t>
  </si>
  <si>
    <t>Goor,  J. van</t>
  </si>
  <si>
    <t>Snoyer,  J</t>
  </si>
  <si>
    <t>Dolfsma,  J</t>
  </si>
  <si>
    <t>Snoyer,  D</t>
  </si>
  <si>
    <t>JAARTOTAAL  HEREN</t>
  </si>
  <si>
    <t>Mw.</t>
  </si>
  <si>
    <t>Veen,  D</t>
  </si>
  <si>
    <t>Westerhof,  A</t>
  </si>
  <si>
    <t>Starke,  H</t>
  </si>
  <si>
    <t>Snoyer,  L</t>
  </si>
  <si>
    <t>Goor,  A.van</t>
  </si>
  <si>
    <t>Schreur,  H</t>
  </si>
  <si>
    <t>Mostert,  H</t>
  </si>
  <si>
    <t>Vogelzang,  H</t>
  </si>
  <si>
    <t>Snoyer,  R</t>
  </si>
  <si>
    <t>Jonker,  L</t>
  </si>
  <si>
    <t>Logtenberg,  Z</t>
  </si>
  <si>
    <t>Beek,  R.van</t>
  </si>
  <si>
    <t>Peters,  A</t>
  </si>
  <si>
    <t>Dunnewind,  M</t>
  </si>
  <si>
    <t>JAARTOTAAL  DAMES</t>
  </si>
  <si>
    <t>JAARTOTAAL  DAMES+HEREN</t>
  </si>
  <si>
    <t>Gemidd.</t>
  </si>
  <si>
    <t>Totaal</t>
  </si>
  <si>
    <t>Score</t>
  </si>
  <si>
    <t>Aantal</t>
  </si>
  <si>
    <t>Bakker, H</t>
  </si>
  <si>
    <t>Rondes</t>
  </si>
  <si>
    <t>A</t>
  </si>
  <si>
    <t>Klasse</t>
  </si>
  <si>
    <t>C</t>
  </si>
  <si>
    <t>B</t>
  </si>
  <si>
    <t>D</t>
  </si>
  <si>
    <t>10 bakken</t>
  </si>
  <si>
    <t>20 bakken</t>
  </si>
  <si>
    <r>
      <t>Wibi</t>
    </r>
    <r>
      <rPr>
        <sz val="16"/>
        <rFont val="Courier"/>
        <family val="3"/>
      </rPr>
      <t>ë</t>
    </r>
    <r>
      <rPr>
        <sz val="16"/>
        <rFont val="Courier"/>
        <family val="3"/>
      </rPr>
      <t>r,  H</t>
    </r>
  </si>
  <si>
    <r>
      <t>Wibi</t>
    </r>
    <r>
      <rPr>
        <sz val="16"/>
        <rFont val="Courier"/>
        <family val="3"/>
      </rPr>
      <t>ë</t>
    </r>
    <r>
      <rPr>
        <sz val="16"/>
        <rFont val="Courier"/>
        <family val="3"/>
      </rPr>
      <t>r,  A</t>
    </r>
  </si>
  <si>
    <r>
      <t>Wibi</t>
    </r>
    <r>
      <rPr>
        <sz val="16"/>
        <rFont val="Courier"/>
        <family val="3"/>
      </rPr>
      <t>ë</t>
    </r>
    <r>
      <rPr>
        <sz val="16"/>
        <rFont val="Courier"/>
        <family val="3"/>
      </rPr>
      <t>r,  J</t>
    </r>
  </si>
  <si>
    <t>Stijging</t>
  </si>
  <si>
    <t>Hoogste</t>
  </si>
  <si>
    <t>13/14</t>
  </si>
  <si>
    <t>Johan van Beek</t>
  </si>
  <si>
    <t>14/15</t>
  </si>
  <si>
    <t>113/114</t>
  </si>
  <si>
    <t>Kampherbeek,  J</t>
  </si>
  <si>
    <t>Soyza,  P. de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</si>
</sst>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  <numFmt numFmtId="165" formatCode="[$-413]d/mmm;@"/>
  </numFmts>
  <fonts count="39">
    <font>
      <sz val="12"/>
      <name val="Courier"/>
      <family val="0"/>
    </font>
    <font>
      <sz val="12"/>
      <color indexed="8"/>
      <name val="Arial"/>
      <family val="2"/>
    </font>
    <font>
      <sz val="8"/>
      <name val="Courier"/>
      <family val="3"/>
    </font>
    <font>
      <sz val="16"/>
      <name val="Courier"/>
      <family val="3"/>
    </font>
    <font>
      <b/>
      <sz val="16"/>
      <name val="MS Sans"/>
      <family val="0"/>
    </font>
    <font>
      <sz val="12"/>
      <color indexed="8"/>
      <name val="Courier"/>
      <family val="3"/>
    </font>
    <font>
      <sz val="12"/>
      <color indexed="9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17"/>
      <name val="Arial"/>
      <family val="2"/>
    </font>
    <font>
      <sz val="12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b/>
      <sz val="12"/>
      <color indexed="63"/>
      <name val="Arial"/>
      <family val="2"/>
    </font>
    <font>
      <i/>
      <sz val="12"/>
      <color indexed="23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006100"/>
      <name val="Arial"/>
      <family val="2"/>
    </font>
    <font>
      <sz val="12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b/>
      <sz val="12"/>
      <color rgb="FF3F3F3F"/>
      <name val="Arial"/>
      <family val="2"/>
    </font>
    <font>
      <i/>
      <sz val="12"/>
      <color rgb="FF7F7F7F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0" fontId="0" fillId="33" borderId="0" xfId="0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left"/>
    </xf>
    <xf numFmtId="164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6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0" fontId="3" fillId="33" borderId="0" xfId="0" applyFont="1" applyFill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2" fontId="3" fillId="0" borderId="0" xfId="0" applyNumberFormat="1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 locked="0"/>
    </xf>
    <xf numFmtId="164" fontId="3" fillId="0" borderId="0" xfId="0" applyNumberFormat="1" applyFont="1" applyAlignment="1" applyProtection="1">
      <alignment horizontal="center"/>
      <protection/>
    </xf>
    <xf numFmtId="0" fontId="3" fillId="33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Alignment="1" applyProtection="1">
      <alignment horizontal="left"/>
      <protection/>
    </xf>
    <xf numFmtId="0" fontId="3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/>
      <protection/>
    </xf>
    <xf numFmtId="1" fontId="3" fillId="0" borderId="0" xfId="0" applyNumberFormat="1" applyFont="1" applyAlignment="1">
      <alignment horizontal="center"/>
    </xf>
    <xf numFmtId="165" fontId="3" fillId="0" borderId="0" xfId="0" applyNumberFormat="1" applyFont="1" applyAlignment="1" applyProtection="1">
      <alignment horizontal="center"/>
      <protection locked="0"/>
    </xf>
    <xf numFmtId="165" fontId="3" fillId="0" borderId="0" xfId="0" applyNumberFormat="1" applyFont="1" applyAlignment="1">
      <alignment horizontal="center"/>
    </xf>
    <xf numFmtId="0" fontId="3" fillId="0" borderId="0" xfId="0" applyNumberFormat="1" applyFont="1" applyAlignment="1" applyProtection="1">
      <alignment horizontal="center"/>
      <protection locked="0"/>
    </xf>
    <xf numFmtId="16" fontId="3" fillId="0" borderId="0" xfId="0" applyNumberFormat="1" applyFont="1" applyAlignment="1">
      <alignment horizontal="center"/>
    </xf>
    <xf numFmtId="0" fontId="0" fillId="0" borderId="0" xfId="0" applyNumberFormat="1" applyAlignment="1" applyProtection="1">
      <alignment horizontal="center"/>
      <protection locked="0"/>
    </xf>
    <xf numFmtId="0" fontId="3" fillId="0" borderId="0" xfId="0" applyFont="1" applyAlignment="1">
      <alignment horizontal="right"/>
    </xf>
    <xf numFmtId="16" fontId="3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>
      <alignment horizontal="right"/>
    </xf>
    <xf numFmtId="2" fontId="3" fillId="0" borderId="0" xfId="0" applyNumberFormat="1" applyFont="1" applyFill="1" applyAlignment="1" applyProtection="1">
      <alignment horizontal="center"/>
      <protection/>
    </xf>
    <xf numFmtId="1" fontId="3" fillId="0" borderId="0" xfId="0" applyNumberFormat="1" applyFont="1" applyFill="1" applyAlignment="1">
      <alignment horizontal="center"/>
    </xf>
    <xf numFmtId="2" fontId="3" fillId="22" borderId="0" xfId="0" applyNumberFormat="1" applyFont="1" applyFill="1" applyAlignment="1" applyProtection="1">
      <alignment horizontal="center"/>
      <protection/>
    </xf>
    <xf numFmtId="0" fontId="3" fillId="22" borderId="0" xfId="0" applyFont="1" applyFill="1" applyAlignment="1" applyProtection="1">
      <alignment horizontal="center"/>
      <protection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left"/>
    </xf>
    <xf numFmtId="0" fontId="4" fillId="33" borderId="0" xfId="0" applyFont="1" applyFill="1" applyAlignment="1" applyProtection="1">
      <alignment horizontal="center"/>
      <protection/>
    </xf>
    <xf numFmtId="0" fontId="4" fillId="33" borderId="0" xfId="0" applyNumberFormat="1" applyFont="1" applyFill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>
    <tabColor rgb="FFFF0000"/>
    <pageSetUpPr fitToPage="1"/>
  </sheetPr>
  <dimension ref="A1:IV84"/>
  <sheetViews>
    <sheetView tabSelected="1" zoomScale="76" zoomScaleNormal="76" zoomScalePageLayoutView="0" workbookViewId="0" topLeftCell="A1">
      <pane xSplit="13" ySplit="2" topLeftCell="N3" activePane="bottomRight" state="frozen"/>
      <selection pane="topLeft" activeCell="A1" sqref="A1"/>
      <selection pane="topRight" activeCell="N1" sqref="N1"/>
      <selection pane="bottomLeft" activeCell="A3" sqref="A3"/>
      <selection pane="bottomRight" activeCell="N3" sqref="N3"/>
    </sheetView>
  </sheetViews>
  <sheetFormatPr defaultColWidth="6.796875" defaultRowHeight="15"/>
  <cols>
    <col min="1" max="1" width="3.69921875" style="0" customWidth="1"/>
    <col min="2" max="2" width="6.296875" style="0" bestFit="1" customWidth="1"/>
    <col min="3" max="3" width="20.296875" style="0" customWidth="1"/>
    <col min="4" max="4" width="9" style="0" customWidth="1"/>
    <col min="5" max="5" width="10.19921875" style="6" customWidth="1"/>
    <col min="6" max="6" width="10.296875" style="6" customWidth="1"/>
    <col min="7" max="7" width="10.296875" style="0" customWidth="1"/>
    <col min="8" max="8" width="8.8984375" style="0" customWidth="1"/>
    <col min="9" max="9" width="0.1015625" style="0" customWidth="1"/>
    <col min="10" max="10" width="12.59765625" style="3" hidden="1" customWidth="1"/>
    <col min="11" max="11" width="13.09765625" style="3" hidden="1" customWidth="1"/>
    <col min="12" max="13" width="8.8984375" style="3" hidden="1" customWidth="1"/>
    <col min="14" max="96" width="8.8984375" style="30" customWidth="1"/>
    <col min="97" max="121" width="8.8984375" style="3" customWidth="1"/>
    <col min="122" max="123" width="9" style="3" customWidth="1"/>
    <col min="124" max="125" width="7.69921875" style="3" customWidth="1"/>
    <col min="126" max="130" width="9" style="3" customWidth="1"/>
    <col min="131" max="131" width="9" style="0" customWidth="1"/>
    <col min="132" max="133" width="7.69921875" style="0" customWidth="1"/>
    <col min="134" max="229" width="6.69921875" style="0" customWidth="1"/>
    <col min="230" max="232" width="7" style="0" customWidth="1"/>
    <col min="233" max="235" width="7" style="0" bestFit="1" customWidth="1"/>
    <col min="236" max="239" width="6" style="0" bestFit="1" customWidth="1"/>
    <col min="240" max="243" width="7" style="0" bestFit="1" customWidth="1"/>
    <col min="244" max="16384" width="6.69921875" style="0" customWidth="1"/>
  </cols>
  <sheetData>
    <row r="1" spans="4:256" s="10" customFormat="1" ht="18.75" customHeight="1">
      <c r="D1" s="11" t="s">
        <v>32</v>
      </c>
      <c r="E1" s="12" t="s">
        <v>25</v>
      </c>
      <c r="F1" s="12" t="s">
        <v>25</v>
      </c>
      <c r="G1" s="11" t="s">
        <v>26</v>
      </c>
      <c r="H1" s="11" t="s">
        <v>28</v>
      </c>
      <c r="I1" s="33" t="s">
        <v>42</v>
      </c>
      <c r="J1" s="31" t="s">
        <v>42</v>
      </c>
      <c r="K1" s="31" t="s">
        <v>42</v>
      </c>
      <c r="L1" s="11"/>
      <c r="M1" s="11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5:231" s="10" customFormat="1" ht="18.75" customHeight="1">
      <c r="E2" s="14" t="s">
        <v>43</v>
      </c>
      <c r="F2" s="14" t="s">
        <v>45</v>
      </c>
      <c r="G2" s="11" t="s">
        <v>27</v>
      </c>
      <c r="H2" s="11" t="s">
        <v>30</v>
      </c>
      <c r="I2" s="31" t="s">
        <v>41</v>
      </c>
      <c r="J2" s="31" t="s">
        <v>36</v>
      </c>
      <c r="K2" s="31" t="s">
        <v>37</v>
      </c>
      <c r="L2" s="11"/>
      <c r="M2" s="11"/>
      <c r="N2" s="32">
        <v>41886</v>
      </c>
      <c r="O2" s="32">
        <v>41886</v>
      </c>
      <c r="P2" s="32">
        <v>41893</v>
      </c>
      <c r="Q2" s="32">
        <v>41893</v>
      </c>
      <c r="R2" s="32">
        <v>41900</v>
      </c>
      <c r="S2" s="32">
        <v>41900</v>
      </c>
      <c r="T2" s="32">
        <v>41907</v>
      </c>
      <c r="U2" s="32">
        <v>41907</v>
      </c>
      <c r="V2" s="32">
        <v>41914</v>
      </c>
      <c r="W2" s="32">
        <v>41914</v>
      </c>
      <c r="X2" s="32">
        <v>41921</v>
      </c>
      <c r="Y2" s="32">
        <v>41921</v>
      </c>
      <c r="Z2" s="32">
        <v>41928</v>
      </c>
      <c r="AA2" s="32">
        <v>41928</v>
      </c>
      <c r="AB2" s="32">
        <v>41935</v>
      </c>
      <c r="AC2" s="32">
        <v>41935</v>
      </c>
      <c r="AD2" s="32">
        <v>41942</v>
      </c>
      <c r="AE2" s="32">
        <v>41942</v>
      </c>
      <c r="AF2" s="32">
        <v>41947</v>
      </c>
      <c r="AG2" s="32">
        <v>41947</v>
      </c>
      <c r="AH2" s="32">
        <v>41954</v>
      </c>
      <c r="AI2" s="32">
        <v>41954</v>
      </c>
      <c r="AJ2" s="32">
        <v>41961</v>
      </c>
      <c r="AK2" s="32">
        <v>41961</v>
      </c>
      <c r="AL2" s="32">
        <v>41968</v>
      </c>
      <c r="AM2" s="32">
        <v>41968</v>
      </c>
      <c r="AN2" s="32">
        <v>41977</v>
      </c>
      <c r="AO2" s="32">
        <v>41977</v>
      </c>
      <c r="AP2" s="32">
        <v>41984</v>
      </c>
      <c r="AQ2" s="32">
        <v>41984</v>
      </c>
      <c r="AR2" s="32">
        <v>42012</v>
      </c>
      <c r="AS2" s="32">
        <v>42012</v>
      </c>
      <c r="AT2" s="32">
        <v>42019</v>
      </c>
      <c r="AU2" s="32">
        <v>42019</v>
      </c>
      <c r="AV2" s="32">
        <v>42026</v>
      </c>
      <c r="AW2" s="32">
        <v>42026</v>
      </c>
      <c r="AX2" s="32">
        <v>42033</v>
      </c>
      <c r="AY2" s="32">
        <v>42033</v>
      </c>
      <c r="AZ2" s="32">
        <v>42040</v>
      </c>
      <c r="BA2" s="32">
        <v>42040</v>
      </c>
      <c r="BB2" s="32">
        <v>42047</v>
      </c>
      <c r="BC2" s="32">
        <v>42047</v>
      </c>
      <c r="BD2" s="32">
        <v>42054</v>
      </c>
      <c r="BE2" s="32">
        <v>42054</v>
      </c>
      <c r="BF2" s="32">
        <v>42061</v>
      </c>
      <c r="BG2" s="32">
        <v>42061</v>
      </c>
      <c r="BH2" s="32">
        <v>42068</v>
      </c>
      <c r="BI2" s="32">
        <v>42068</v>
      </c>
      <c r="BJ2" s="32">
        <v>42075</v>
      </c>
      <c r="BK2" s="32">
        <v>42075</v>
      </c>
      <c r="BL2" s="32">
        <v>42082</v>
      </c>
      <c r="BM2" s="32">
        <v>42082</v>
      </c>
      <c r="BN2" s="32">
        <v>42089</v>
      </c>
      <c r="BO2" s="32">
        <v>42089</v>
      </c>
      <c r="BP2" s="32">
        <v>42096</v>
      </c>
      <c r="BQ2" s="32">
        <v>42096</v>
      </c>
      <c r="BR2" s="32">
        <v>42103</v>
      </c>
      <c r="BS2" s="32">
        <v>42103</v>
      </c>
      <c r="BT2" s="32">
        <v>42110</v>
      </c>
      <c r="BU2" s="32">
        <v>42110</v>
      </c>
      <c r="BV2" s="32">
        <v>42117</v>
      </c>
      <c r="BW2" s="32">
        <v>42117</v>
      </c>
      <c r="BX2" s="32">
        <v>42124</v>
      </c>
      <c r="BY2" s="32">
        <v>42124</v>
      </c>
      <c r="BZ2" s="32">
        <v>42131</v>
      </c>
      <c r="CA2" s="32">
        <v>42131</v>
      </c>
      <c r="CB2" s="32">
        <v>42145</v>
      </c>
      <c r="CC2" s="32">
        <v>42145</v>
      </c>
      <c r="CD2" s="32"/>
      <c r="CE2" s="32"/>
      <c r="CF2" s="32"/>
      <c r="CG2" s="32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</row>
    <row r="3" spans="5:231" s="10" customFormat="1" ht="18.75" customHeight="1">
      <c r="E3" s="14"/>
      <c r="F3" s="14"/>
      <c r="G3" s="11"/>
      <c r="H3" s="11"/>
      <c r="I3" s="11"/>
      <c r="J3" s="11"/>
      <c r="K3" s="11"/>
      <c r="L3" s="11"/>
      <c r="M3" s="11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</row>
    <row r="4" spans="1:256" s="10" customFormat="1" ht="18.75" customHeight="1">
      <c r="A4" s="15">
        <v>1</v>
      </c>
      <c r="B4" s="16" t="s">
        <v>0</v>
      </c>
      <c r="C4" s="16" t="s">
        <v>38</v>
      </c>
      <c r="D4" s="17" t="s">
        <v>31</v>
      </c>
      <c r="E4" s="18">
        <v>140.521875</v>
      </c>
      <c r="F4" s="18">
        <f aca="true" t="shared" si="0" ref="F4:F12">AVERAGE(N4:IV4)/10</f>
        <v>141.3446153846154</v>
      </c>
      <c r="G4" s="17">
        <f aca="true" t="shared" si="1" ref="G4:G12">SUM(N4:IV4)</f>
        <v>91874</v>
      </c>
      <c r="H4" s="17">
        <f aca="true" t="shared" si="2" ref="H4:H12">COUNTA(N4:IV4)</f>
        <v>65</v>
      </c>
      <c r="I4" s="18">
        <f aca="true" t="shared" si="3" ref="I4:I12">F4-E4</f>
        <v>0.8227403846154004</v>
      </c>
      <c r="J4" s="25">
        <f aca="true" t="shared" si="4" ref="J4:J12">MAX(N4:CX4)</f>
        <v>1458</v>
      </c>
      <c r="K4" s="11">
        <f aca="true" t="shared" si="5" ref="K4:K12">MAX(L4:M4)</f>
        <v>2882</v>
      </c>
      <c r="L4" s="11">
        <f aca="true" t="shared" si="6" ref="L4:L12">MAX(BB4+BC4,BD4+BE4,BF4+BG4,BH4+BI4,BJ4+BK4,BL4+BM4,BN4+BO4,BP4+BQ4,BR4+BS4,BT4+BU4,BV4+BW4,BX4+BY4,BZ4+CA4,CB4+CC4,CD4+CE4,CF4+CG4)</f>
        <v>2870</v>
      </c>
      <c r="M4" s="11">
        <f aca="true" t="shared" si="7" ref="M4:M12">MAX(N4+O4,P4+Q4,R4+S4,T4+U4,V4+W4,X4+Y4,Z4+AA4,AB4+AC4,AD4+AE4,AF4+AG4,AH4+AI4,AJ4+AK4,AL4+AM4,AN4+AO4,AP4+AQ4,AR4+AS4,AT4+AU4,AV4+AW4,AX4+AY4,AZ4+BA4)</f>
        <v>2882</v>
      </c>
      <c r="N4" s="28">
        <v>1414</v>
      </c>
      <c r="O4" s="28">
        <v>1386</v>
      </c>
      <c r="P4" s="28">
        <v>1419</v>
      </c>
      <c r="Q4" s="28">
        <v>1421</v>
      </c>
      <c r="R4" s="28">
        <v>1351</v>
      </c>
      <c r="S4" s="28">
        <v>1407</v>
      </c>
      <c r="T4" s="28">
        <v>1425</v>
      </c>
      <c r="U4" s="28">
        <v>1352</v>
      </c>
      <c r="V4" s="28">
        <v>1421</v>
      </c>
      <c r="W4" s="28">
        <v>1442</v>
      </c>
      <c r="X4" s="28">
        <v>1379</v>
      </c>
      <c r="Y4" s="28">
        <v>1391</v>
      </c>
      <c r="Z4" s="28">
        <v>1424</v>
      </c>
      <c r="AA4" s="28">
        <v>1458</v>
      </c>
      <c r="AB4" s="28">
        <v>1399</v>
      </c>
      <c r="AC4" s="28">
        <v>1417</v>
      </c>
      <c r="AD4" s="28">
        <v>1415</v>
      </c>
      <c r="AE4" s="28">
        <v>1386</v>
      </c>
      <c r="AF4" s="28">
        <v>1444</v>
      </c>
      <c r="AG4" s="28">
        <v>1377</v>
      </c>
      <c r="AH4" s="28">
        <v>1394</v>
      </c>
      <c r="AI4" s="28">
        <v>1414</v>
      </c>
      <c r="AJ4" s="28">
        <v>1405</v>
      </c>
      <c r="AK4" s="28">
        <v>1410</v>
      </c>
      <c r="AL4" s="28">
        <v>1407</v>
      </c>
      <c r="AM4" s="28">
        <v>1416</v>
      </c>
      <c r="AN4" s="28"/>
      <c r="AO4" s="28"/>
      <c r="AP4" s="28">
        <v>1442</v>
      </c>
      <c r="AQ4" s="28">
        <v>1408</v>
      </c>
      <c r="AR4" s="28">
        <v>1358</v>
      </c>
      <c r="AS4" s="28">
        <v>1406</v>
      </c>
      <c r="AT4" s="28">
        <v>1391</v>
      </c>
      <c r="AU4" s="28">
        <v>1402</v>
      </c>
      <c r="AV4" s="28">
        <v>1383</v>
      </c>
      <c r="AW4" s="28">
        <v>1421</v>
      </c>
      <c r="AX4" s="28">
        <v>1395</v>
      </c>
      <c r="AY4" s="28">
        <v>1416</v>
      </c>
      <c r="AZ4" s="28">
        <v>1438</v>
      </c>
      <c r="BA4" s="28">
        <v>1424</v>
      </c>
      <c r="BB4" s="28">
        <v>1440</v>
      </c>
      <c r="BC4" s="28">
        <v>1428</v>
      </c>
      <c r="BD4" s="28">
        <v>1430</v>
      </c>
      <c r="BE4" s="28">
        <v>1440</v>
      </c>
      <c r="BF4" s="28">
        <v>1368</v>
      </c>
      <c r="BG4" s="28">
        <v>1436</v>
      </c>
      <c r="BH4" s="28">
        <v>1397</v>
      </c>
      <c r="BI4" s="28">
        <v>1437</v>
      </c>
      <c r="BJ4" s="28">
        <v>1454</v>
      </c>
      <c r="BK4" s="28">
        <v>1399</v>
      </c>
      <c r="BL4" s="28">
        <v>1434</v>
      </c>
      <c r="BM4" s="28">
        <v>1407</v>
      </c>
      <c r="BN4" s="28">
        <v>1450</v>
      </c>
      <c r="BO4" s="28">
        <v>1407</v>
      </c>
      <c r="BP4" s="28">
        <v>1397</v>
      </c>
      <c r="BQ4" s="28">
        <v>1416</v>
      </c>
      <c r="BR4" s="28">
        <v>1401</v>
      </c>
      <c r="BS4" s="28">
        <v>1434</v>
      </c>
      <c r="BT4" s="28">
        <v>1441</v>
      </c>
      <c r="BU4" s="28">
        <v>1398</v>
      </c>
      <c r="BV4" s="28">
        <v>1433</v>
      </c>
      <c r="BW4" s="28">
        <v>1403</v>
      </c>
      <c r="BX4" s="28">
        <v>1444</v>
      </c>
      <c r="BY4" s="28">
        <v>1422</v>
      </c>
      <c r="BZ4" s="28">
        <v>1412</v>
      </c>
      <c r="CA4" s="28">
        <v>1448</v>
      </c>
      <c r="CB4" s="28">
        <v>1440</v>
      </c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  <c r="IT4" s="19"/>
      <c r="IU4" s="19"/>
      <c r="IV4" s="19"/>
    </row>
    <row r="5" spans="1:256" s="10" customFormat="1" ht="18.75" customHeight="1">
      <c r="A5" s="15">
        <v>2</v>
      </c>
      <c r="B5" s="16" t="s">
        <v>0</v>
      </c>
      <c r="C5" s="16" t="s">
        <v>2</v>
      </c>
      <c r="D5" s="17" t="s">
        <v>31</v>
      </c>
      <c r="E5" s="18">
        <v>133.37115384615385</v>
      </c>
      <c r="F5" s="18">
        <f t="shared" si="0"/>
        <v>133.88235294117646</v>
      </c>
      <c r="G5" s="17">
        <f t="shared" si="1"/>
        <v>68280</v>
      </c>
      <c r="H5" s="17">
        <f t="shared" si="2"/>
        <v>51</v>
      </c>
      <c r="I5" s="18">
        <f t="shared" si="3"/>
        <v>0.5111990950226186</v>
      </c>
      <c r="J5" s="25">
        <f t="shared" si="4"/>
        <v>1427</v>
      </c>
      <c r="K5" s="11">
        <f t="shared" si="5"/>
        <v>2759</v>
      </c>
      <c r="L5" s="11">
        <f t="shared" si="6"/>
        <v>2759</v>
      </c>
      <c r="M5" s="11">
        <f t="shared" si="7"/>
        <v>2722</v>
      </c>
      <c r="N5" s="28"/>
      <c r="O5" s="28"/>
      <c r="P5" s="28">
        <v>1281</v>
      </c>
      <c r="Q5" s="28">
        <v>1299</v>
      </c>
      <c r="R5" s="28"/>
      <c r="S5" s="28"/>
      <c r="T5" s="28"/>
      <c r="U5" s="28"/>
      <c r="V5" s="28"/>
      <c r="W5" s="28"/>
      <c r="X5" s="28">
        <v>1325</v>
      </c>
      <c r="Y5" s="28">
        <v>1340</v>
      </c>
      <c r="Z5" s="28">
        <v>1327</v>
      </c>
      <c r="AA5" s="28">
        <v>1328</v>
      </c>
      <c r="AB5" s="28">
        <v>1275</v>
      </c>
      <c r="AC5" s="28">
        <v>1264</v>
      </c>
      <c r="AD5" s="28">
        <v>1328</v>
      </c>
      <c r="AE5" s="28">
        <v>1313</v>
      </c>
      <c r="AF5" s="28">
        <v>1302</v>
      </c>
      <c r="AG5" s="28">
        <v>1342</v>
      </c>
      <c r="AH5" s="28">
        <v>1304</v>
      </c>
      <c r="AI5" s="28">
        <v>1310</v>
      </c>
      <c r="AJ5" s="28">
        <v>1355</v>
      </c>
      <c r="AK5" s="28">
        <v>1367</v>
      </c>
      <c r="AL5" s="28">
        <v>1270</v>
      </c>
      <c r="AM5" s="28">
        <v>1339</v>
      </c>
      <c r="AN5" s="28">
        <v>1364</v>
      </c>
      <c r="AO5" s="28">
        <v>1358</v>
      </c>
      <c r="AP5" s="28">
        <v>1334</v>
      </c>
      <c r="AQ5" s="28">
        <v>1358</v>
      </c>
      <c r="AR5" s="28">
        <v>1329</v>
      </c>
      <c r="AS5" s="28">
        <v>1310</v>
      </c>
      <c r="AT5" s="28">
        <v>1373</v>
      </c>
      <c r="AU5" s="28">
        <v>1289</v>
      </c>
      <c r="AV5" s="28">
        <v>1326</v>
      </c>
      <c r="AW5" s="28">
        <v>1374</v>
      </c>
      <c r="AX5" s="28"/>
      <c r="AY5" s="28"/>
      <c r="AZ5" s="28"/>
      <c r="BA5" s="28"/>
      <c r="BB5" s="28"/>
      <c r="BC5" s="28"/>
      <c r="BD5" s="28">
        <v>1357</v>
      </c>
      <c r="BE5" s="28">
        <v>1334</v>
      </c>
      <c r="BF5" s="28">
        <v>1311</v>
      </c>
      <c r="BG5" s="28">
        <v>1427</v>
      </c>
      <c r="BH5" s="28">
        <v>1372</v>
      </c>
      <c r="BI5" s="28">
        <v>1351</v>
      </c>
      <c r="BJ5" s="28">
        <v>1405</v>
      </c>
      <c r="BK5" s="28">
        <v>1350</v>
      </c>
      <c r="BL5" s="28">
        <v>1376</v>
      </c>
      <c r="BM5" s="28">
        <v>1349</v>
      </c>
      <c r="BN5" s="28">
        <v>1379</v>
      </c>
      <c r="BO5" s="28">
        <v>1377</v>
      </c>
      <c r="BP5" s="28"/>
      <c r="BQ5" s="28"/>
      <c r="BR5" s="28">
        <v>1323</v>
      </c>
      <c r="BS5" s="28">
        <v>1385</v>
      </c>
      <c r="BT5" s="28">
        <v>1317</v>
      </c>
      <c r="BU5" s="28">
        <v>1372</v>
      </c>
      <c r="BV5" s="28">
        <v>1268</v>
      </c>
      <c r="BW5" s="28">
        <v>1338</v>
      </c>
      <c r="BX5" s="28">
        <v>1331</v>
      </c>
      <c r="BY5" s="28">
        <v>1355</v>
      </c>
      <c r="BZ5" s="28">
        <v>1365</v>
      </c>
      <c r="CA5" s="28">
        <v>1394</v>
      </c>
      <c r="CB5" s="28">
        <v>1360</v>
      </c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  <c r="IS5" s="19"/>
      <c r="IT5" s="19"/>
      <c r="IU5" s="19"/>
      <c r="IV5" s="19"/>
    </row>
    <row r="6" spans="1:256" s="10" customFormat="1" ht="18.75" customHeight="1">
      <c r="A6" s="15">
        <v>3</v>
      </c>
      <c r="B6" s="16" t="s">
        <v>0</v>
      </c>
      <c r="C6" s="16" t="s">
        <v>1</v>
      </c>
      <c r="D6" s="17" t="s">
        <v>31</v>
      </c>
      <c r="E6" s="18">
        <v>132.66190476190476</v>
      </c>
      <c r="F6" s="18">
        <f t="shared" si="0"/>
        <v>133.3109090909091</v>
      </c>
      <c r="G6" s="17">
        <f t="shared" si="1"/>
        <v>73321</v>
      </c>
      <c r="H6" s="17">
        <f t="shared" si="2"/>
        <v>55</v>
      </c>
      <c r="I6" s="18">
        <f t="shared" si="3"/>
        <v>0.6490043290043275</v>
      </c>
      <c r="J6" s="25">
        <f t="shared" si="4"/>
        <v>1406</v>
      </c>
      <c r="K6" s="11">
        <f t="shared" si="5"/>
        <v>2774</v>
      </c>
      <c r="L6" s="11">
        <f t="shared" si="6"/>
        <v>2774</v>
      </c>
      <c r="M6" s="11">
        <f t="shared" si="7"/>
        <v>2721</v>
      </c>
      <c r="N6" s="28">
        <v>1287</v>
      </c>
      <c r="O6" s="28">
        <v>1294</v>
      </c>
      <c r="P6" s="28">
        <v>1276</v>
      </c>
      <c r="Q6" s="28">
        <v>1334</v>
      </c>
      <c r="R6" s="28">
        <v>1227</v>
      </c>
      <c r="S6" s="28">
        <v>1320</v>
      </c>
      <c r="T6" s="28">
        <v>1326</v>
      </c>
      <c r="U6" s="28">
        <v>1293</v>
      </c>
      <c r="V6" s="28">
        <v>1337</v>
      </c>
      <c r="W6" s="28">
        <v>1304</v>
      </c>
      <c r="X6" s="28"/>
      <c r="Y6" s="28"/>
      <c r="Z6" s="28">
        <v>1254</v>
      </c>
      <c r="AA6" s="28">
        <v>1320</v>
      </c>
      <c r="AB6" s="28">
        <v>1347</v>
      </c>
      <c r="AC6" s="28">
        <v>1361</v>
      </c>
      <c r="AD6" s="28"/>
      <c r="AE6" s="28"/>
      <c r="AF6" s="28">
        <v>1296</v>
      </c>
      <c r="AG6" s="28">
        <v>1320</v>
      </c>
      <c r="AH6" s="28">
        <v>1306</v>
      </c>
      <c r="AI6" s="28">
        <v>1371</v>
      </c>
      <c r="AJ6" s="28">
        <v>1272</v>
      </c>
      <c r="AK6" s="28">
        <v>1300</v>
      </c>
      <c r="AL6" s="28"/>
      <c r="AM6" s="28"/>
      <c r="AN6" s="28">
        <v>1348</v>
      </c>
      <c r="AO6" s="28">
        <v>1373</v>
      </c>
      <c r="AP6" s="28">
        <v>1271</v>
      </c>
      <c r="AQ6" s="28">
        <v>1324</v>
      </c>
      <c r="AR6" s="28">
        <v>1297</v>
      </c>
      <c r="AS6" s="28">
        <v>1347</v>
      </c>
      <c r="AT6" s="28">
        <v>1404</v>
      </c>
      <c r="AU6" s="28">
        <v>1309</v>
      </c>
      <c r="AV6" s="28">
        <v>1307</v>
      </c>
      <c r="AW6" s="28">
        <v>1369</v>
      </c>
      <c r="AX6" s="28">
        <v>1345</v>
      </c>
      <c r="AY6" s="28">
        <v>1356</v>
      </c>
      <c r="AZ6" s="28"/>
      <c r="BA6" s="28"/>
      <c r="BB6" s="28">
        <v>1364</v>
      </c>
      <c r="BC6" s="28">
        <v>1330</v>
      </c>
      <c r="BD6" s="28">
        <v>1324</v>
      </c>
      <c r="BE6" s="28">
        <v>1350</v>
      </c>
      <c r="BF6" s="28"/>
      <c r="BG6" s="28"/>
      <c r="BH6" s="28">
        <v>1339</v>
      </c>
      <c r="BI6" s="28">
        <v>1295</v>
      </c>
      <c r="BJ6" s="28">
        <v>1406</v>
      </c>
      <c r="BK6" s="28">
        <v>1368</v>
      </c>
      <c r="BL6" s="28">
        <v>1350</v>
      </c>
      <c r="BM6" s="28">
        <v>1400</v>
      </c>
      <c r="BN6" s="28">
        <v>1312</v>
      </c>
      <c r="BO6" s="28">
        <v>1351</v>
      </c>
      <c r="BP6" s="28">
        <v>1335</v>
      </c>
      <c r="BQ6" s="28">
        <v>1316</v>
      </c>
      <c r="BR6" s="28"/>
      <c r="BS6" s="28"/>
      <c r="BT6" s="28">
        <v>1399</v>
      </c>
      <c r="BU6" s="28">
        <v>1372</v>
      </c>
      <c r="BV6" s="28">
        <v>1334</v>
      </c>
      <c r="BW6" s="28">
        <v>1392</v>
      </c>
      <c r="BX6" s="28">
        <v>1383</v>
      </c>
      <c r="BY6" s="28">
        <v>1336</v>
      </c>
      <c r="BZ6" s="28">
        <v>1381</v>
      </c>
      <c r="CA6" s="28">
        <v>1353</v>
      </c>
      <c r="CB6" s="28">
        <v>1336</v>
      </c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9"/>
      <c r="IQ6" s="19"/>
      <c r="IR6" s="19"/>
      <c r="IS6" s="19"/>
      <c r="IT6" s="19"/>
      <c r="IU6" s="19"/>
      <c r="IV6" s="19"/>
    </row>
    <row r="7" spans="1:256" s="10" customFormat="1" ht="18.75" customHeight="1">
      <c r="A7" s="15">
        <v>4</v>
      </c>
      <c r="B7" s="16" t="s">
        <v>0</v>
      </c>
      <c r="C7" s="16" t="s">
        <v>3</v>
      </c>
      <c r="D7" s="17" t="s">
        <v>34</v>
      </c>
      <c r="E7" s="18">
        <v>127.06507936507937</v>
      </c>
      <c r="F7" s="18">
        <f t="shared" si="0"/>
        <v>129.5593220338983</v>
      </c>
      <c r="G7" s="17">
        <f t="shared" si="1"/>
        <v>76440</v>
      </c>
      <c r="H7" s="17">
        <f t="shared" si="2"/>
        <v>59</v>
      </c>
      <c r="I7" s="18">
        <f t="shared" si="3"/>
        <v>2.494242668818927</v>
      </c>
      <c r="J7" s="25">
        <f t="shared" si="4"/>
        <v>1367</v>
      </c>
      <c r="K7" s="11">
        <f t="shared" si="5"/>
        <v>2698</v>
      </c>
      <c r="L7" s="11">
        <f t="shared" si="6"/>
        <v>2659</v>
      </c>
      <c r="M7" s="11">
        <f t="shared" si="7"/>
        <v>2698</v>
      </c>
      <c r="N7" s="28"/>
      <c r="O7" s="28"/>
      <c r="P7" s="28">
        <v>1280</v>
      </c>
      <c r="Q7" s="28">
        <v>1346</v>
      </c>
      <c r="R7" s="28">
        <v>1304</v>
      </c>
      <c r="S7" s="28">
        <v>1268</v>
      </c>
      <c r="T7" s="28">
        <v>1299</v>
      </c>
      <c r="U7" s="28">
        <v>1326</v>
      </c>
      <c r="V7" s="28"/>
      <c r="W7" s="28"/>
      <c r="X7" s="28">
        <v>1269</v>
      </c>
      <c r="Y7" s="28">
        <v>1246</v>
      </c>
      <c r="Z7" s="28">
        <v>1367</v>
      </c>
      <c r="AA7" s="28">
        <v>1241</v>
      </c>
      <c r="AB7" s="28">
        <v>1268</v>
      </c>
      <c r="AC7" s="28">
        <v>1277</v>
      </c>
      <c r="AD7" s="28">
        <v>1310</v>
      </c>
      <c r="AE7" s="28">
        <v>1334</v>
      </c>
      <c r="AF7" s="28">
        <v>1342</v>
      </c>
      <c r="AG7" s="28">
        <v>1310</v>
      </c>
      <c r="AH7" s="28">
        <v>1272</v>
      </c>
      <c r="AI7" s="28">
        <v>1270</v>
      </c>
      <c r="AJ7" s="28">
        <v>1357</v>
      </c>
      <c r="AK7" s="28">
        <v>1341</v>
      </c>
      <c r="AL7" s="28">
        <v>1330</v>
      </c>
      <c r="AM7" s="28">
        <v>1303</v>
      </c>
      <c r="AN7" s="28"/>
      <c r="AO7" s="28"/>
      <c r="AP7" s="28">
        <v>1339</v>
      </c>
      <c r="AQ7" s="28">
        <v>1274</v>
      </c>
      <c r="AR7" s="28">
        <v>1253</v>
      </c>
      <c r="AS7" s="28">
        <v>1263</v>
      </c>
      <c r="AT7" s="28">
        <v>1319</v>
      </c>
      <c r="AU7" s="28">
        <v>1319</v>
      </c>
      <c r="AV7" s="28">
        <v>1313</v>
      </c>
      <c r="AW7" s="28">
        <v>1328</v>
      </c>
      <c r="AX7" s="28">
        <v>1297</v>
      </c>
      <c r="AY7" s="28">
        <v>1282</v>
      </c>
      <c r="AZ7" s="28">
        <v>1207</v>
      </c>
      <c r="BA7" s="28">
        <v>1268</v>
      </c>
      <c r="BB7" s="28"/>
      <c r="BC7" s="28"/>
      <c r="BD7" s="28">
        <v>1327</v>
      </c>
      <c r="BE7" s="28">
        <v>1276</v>
      </c>
      <c r="BF7" s="28">
        <v>1176</v>
      </c>
      <c r="BG7" s="28">
        <v>1328</v>
      </c>
      <c r="BH7" s="28">
        <v>1286</v>
      </c>
      <c r="BI7" s="28">
        <v>1301</v>
      </c>
      <c r="BJ7" s="28">
        <v>1330</v>
      </c>
      <c r="BK7" s="28">
        <v>1206</v>
      </c>
      <c r="BL7" s="28">
        <v>1276</v>
      </c>
      <c r="BM7" s="28">
        <v>1308</v>
      </c>
      <c r="BN7" s="28">
        <v>1287</v>
      </c>
      <c r="BO7" s="28">
        <v>1357</v>
      </c>
      <c r="BP7" s="28">
        <v>1317</v>
      </c>
      <c r="BQ7" s="28">
        <v>1235</v>
      </c>
      <c r="BR7" s="28">
        <v>1347</v>
      </c>
      <c r="BS7" s="28">
        <v>1282</v>
      </c>
      <c r="BT7" s="28">
        <v>1292</v>
      </c>
      <c r="BU7" s="28">
        <v>1312</v>
      </c>
      <c r="BV7" s="28">
        <v>1317</v>
      </c>
      <c r="BW7" s="28">
        <v>1284</v>
      </c>
      <c r="BX7" s="28">
        <v>1294</v>
      </c>
      <c r="BY7" s="28">
        <v>1288</v>
      </c>
      <c r="BZ7" s="28">
        <v>1322</v>
      </c>
      <c r="CA7" s="28">
        <v>1337</v>
      </c>
      <c r="CB7" s="28">
        <v>1233</v>
      </c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  <c r="IU7" s="19"/>
      <c r="IV7" s="19"/>
    </row>
    <row r="8" spans="1:256" s="10" customFormat="1" ht="18.75" customHeight="1">
      <c r="A8" s="15">
        <v>5</v>
      </c>
      <c r="B8" s="16" t="s">
        <v>0</v>
      </c>
      <c r="C8" s="16" t="s">
        <v>5</v>
      </c>
      <c r="D8" s="17" t="s">
        <v>34</v>
      </c>
      <c r="E8" s="18">
        <v>121.39166666666668</v>
      </c>
      <c r="F8" s="18">
        <f t="shared" si="0"/>
        <v>121.89344262295083</v>
      </c>
      <c r="G8" s="17">
        <f t="shared" si="1"/>
        <v>74355</v>
      </c>
      <c r="H8" s="17">
        <f t="shared" si="2"/>
        <v>61</v>
      </c>
      <c r="I8" s="18">
        <f t="shared" si="3"/>
        <v>0.5017759562841491</v>
      </c>
      <c r="J8" s="25">
        <f t="shared" si="4"/>
        <v>1347</v>
      </c>
      <c r="K8" s="11">
        <f t="shared" si="5"/>
        <v>2630</v>
      </c>
      <c r="L8" s="11">
        <f t="shared" si="6"/>
        <v>2630</v>
      </c>
      <c r="M8" s="11">
        <f t="shared" si="7"/>
        <v>2562</v>
      </c>
      <c r="N8" s="28">
        <v>1115</v>
      </c>
      <c r="O8" s="28">
        <v>1192</v>
      </c>
      <c r="P8" s="28">
        <v>1164</v>
      </c>
      <c r="Q8" s="28">
        <v>1205</v>
      </c>
      <c r="R8" s="28"/>
      <c r="S8" s="28"/>
      <c r="T8" s="28">
        <v>1153</v>
      </c>
      <c r="U8" s="28">
        <v>1160</v>
      </c>
      <c r="V8" s="28">
        <v>1209</v>
      </c>
      <c r="W8" s="28">
        <v>1253</v>
      </c>
      <c r="X8" s="28">
        <v>1176</v>
      </c>
      <c r="Y8" s="28">
        <v>1198</v>
      </c>
      <c r="Z8" s="28"/>
      <c r="AA8" s="28"/>
      <c r="AB8" s="28">
        <v>1193</v>
      </c>
      <c r="AC8" s="28">
        <v>1192</v>
      </c>
      <c r="AD8" s="28">
        <v>1182</v>
      </c>
      <c r="AE8" s="28">
        <v>1237</v>
      </c>
      <c r="AF8" s="28">
        <v>1191</v>
      </c>
      <c r="AG8" s="28">
        <v>1215</v>
      </c>
      <c r="AH8" s="28">
        <v>1248</v>
      </c>
      <c r="AI8" s="28">
        <v>1237</v>
      </c>
      <c r="AJ8" s="28">
        <v>1178</v>
      </c>
      <c r="AK8" s="28">
        <v>1172</v>
      </c>
      <c r="AL8" s="28">
        <v>1163</v>
      </c>
      <c r="AM8" s="28">
        <v>1206</v>
      </c>
      <c r="AN8" s="28">
        <v>1193</v>
      </c>
      <c r="AO8" s="28">
        <v>1168</v>
      </c>
      <c r="AP8" s="28">
        <v>1190</v>
      </c>
      <c r="AQ8" s="28">
        <v>1288</v>
      </c>
      <c r="AR8" s="28">
        <v>1144</v>
      </c>
      <c r="AS8" s="28">
        <v>1222</v>
      </c>
      <c r="AT8" s="28"/>
      <c r="AU8" s="28"/>
      <c r="AV8" s="28">
        <v>1309</v>
      </c>
      <c r="AW8" s="28">
        <v>1253</v>
      </c>
      <c r="AX8" s="28">
        <v>1215</v>
      </c>
      <c r="AY8" s="28">
        <v>1246</v>
      </c>
      <c r="AZ8" s="28">
        <v>1196</v>
      </c>
      <c r="BA8" s="28">
        <v>1285</v>
      </c>
      <c r="BB8" s="28">
        <v>1174</v>
      </c>
      <c r="BC8" s="28">
        <v>1267</v>
      </c>
      <c r="BD8" s="28">
        <v>1241</v>
      </c>
      <c r="BE8" s="28">
        <v>1211</v>
      </c>
      <c r="BF8" s="28">
        <v>1237</v>
      </c>
      <c r="BG8" s="28">
        <v>1302</v>
      </c>
      <c r="BH8" s="28">
        <v>1229</v>
      </c>
      <c r="BI8" s="28">
        <v>1247</v>
      </c>
      <c r="BJ8" s="28">
        <v>1218</v>
      </c>
      <c r="BK8" s="28">
        <v>1207</v>
      </c>
      <c r="BL8" s="28">
        <v>1223</v>
      </c>
      <c r="BM8" s="28">
        <v>1205</v>
      </c>
      <c r="BN8" s="28">
        <v>1226</v>
      </c>
      <c r="BO8" s="28">
        <v>1270</v>
      </c>
      <c r="BP8" s="28">
        <v>1257</v>
      </c>
      <c r="BQ8" s="28">
        <v>1196</v>
      </c>
      <c r="BR8" s="28">
        <v>1205</v>
      </c>
      <c r="BS8" s="28">
        <v>1153</v>
      </c>
      <c r="BT8" s="28">
        <v>1268</v>
      </c>
      <c r="BU8" s="28">
        <v>1258</v>
      </c>
      <c r="BV8" s="28">
        <v>1296</v>
      </c>
      <c r="BW8" s="28">
        <v>1190</v>
      </c>
      <c r="BX8" s="28">
        <v>1272</v>
      </c>
      <c r="BY8" s="28">
        <v>1224</v>
      </c>
      <c r="BZ8" s="28">
        <v>1283</v>
      </c>
      <c r="CA8" s="28">
        <v>1347</v>
      </c>
      <c r="CB8" s="28">
        <v>1201</v>
      </c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  <c r="IT8" s="19"/>
      <c r="IU8" s="19"/>
      <c r="IV8" s="19"/>
    </row>
    <row r="9" spans="1:256" s="10" customFormat="1" ht="18.75" customHeight="1">
      <c r="A9" s="15">
        <v>6</v>
      </c>
      <c r="B9" s="16" t="s">
        <v>0</v>
      </c>
      <c r="C9" s="16" t="s">
        <v>4</v>
      </c>
      <c r="D9" s="17" t="s">
        <v>34</v>
      </c>
      <c r="E9" s="18">
        <v>121.46515151515152</v>
      </c>
      <c r="F9" s="18">
        <f t="shared" si="0"/>
        <v>121.78363636363636</v>
      </c>
      <c r="G9" s="17">
        <f t="shared" si="1"/>
        <v>66981</v>
      </c>
      <c r="H9" s="17">
        <f t="shared" si="2"/>
        <v>55</v>
      </c>
      <c r="I9" s="18">
        <f t="shared" si="3"/>
        <v>0.31848484848484304</v>
      </c>
      <c r="J9" s="25">
        <f t="shared" si="4"/>
        <v>1354</v>
      </c>
      <c r="K9" s="11">
        <f t="shared" si="5"/>
        <v>2539</v>
      </c>
      <c r="L9" s="11">
        <f t="shared" si="6"/>
        <v>2507</v>
      </c>
      <c r="M9" s="11">
        <f t="shared" si="7"/>
        <v>2539</v>
      </c>
      <c r="N9" s="28">
        <v>1185</v>
      </c>
      <c r="O9" s="28">
        <v>1233</v>
      </c>
      <c r="P9" s="28">
        <v>1226</v>
      </c>
      <c r="Q9" s="28">
        <v>1285</v>
      </c>
      <c r="R9" s="28">
        <v>1200</v>
      </c>
      <c r="S9" s="28">
        <v>1237</v>
      </c>
      <c r="T9" s="28">
        <v>1147</v>
      </c>
      <c r="U9" s="28">
        <v>1286</v>
      </c>
      <c r="V9" s="28">
        <v>1232</v>
      </c>
      <c r="W9" s="28">
        <v>1260</v>
      </c>
      <c r="X9" s="28">
        <v>1205</v>
      </c>
      <c r="Y9" s="28">
        <v>1216</v>
      </c>
      <c r="Z9" s="28">
        <v>1256</v>
      </c>
      <c r="AA9" s="28">
        <v>1258</v>
      </c>
      <c r="AB9" s="28">
        <v>1248</v>
      </c>
      <c r="AC9" s="28">
        <v>1291</v>
      </c>
      <c r="AD9" s="28">
        <v>1274</v>
      </c>
      <c r="AE9" s="28">
        <v>1228</v>
      </c>
      <c r="AF9" s="28">
        <v>1264</v>
      </c>
      <c r="AG9" s="28">
        <v>1267</v>
      </c>
      <c r="AH9" s="28">
        <v>1250</v>
      </c>
      <c r="AI9" s="28">
        <v>1215</v>
      </c>
      <c r="AJ9" s="28">
        <v>1186</v>
      </c>
      <c r="AK9" s="28">
        <v>1159</v>
      </c>
      <c r="AL9" s="28">
        <v>1235</v>
      </c>
      <c r="AM9" s="28">
        <v>1242</v>
      </c>
      <c r="AN9" s="28">
        <v>1093</v>
      </c>
      <c r="AO9" s="28">
        <v>1176</v>
      </c>
      <c r="AP9" s="28">
        <v>1289</v>
      </c>
      <c r="AQ9" s="28">
        <v>1135</v>
      </c>
      <c r="AR9" s="28">
        <v>1207</v>
      </c>
      <c r="AS9" s="28">
        <v>1234</v>
      </c>
      <c r="AT9" s="28"/>
      <c r="AU9" s="28"/>
      <c r="AV9" s="28">
        <v>1181</v>
      </c>
      <c r="AW9" s="28">
        <v>1217</v>
      </c>
      <c r="AX9" s="28">
        <v>1271</v>
      </c>
      <c r="AY9" s="28">
        <v>1131</v>
      </c>
      <c r="AZ9" s="28"/>
      <c r="BA9" s="28"/>
      <c r="BB9" s="28">
        <v>1096</v>
      </c>
      <c r="BC9" s="28">
        <v>1105</v>
      </c>
      <c r="BD9" s="28"/>
      <c r="BE9" s="28"/>
      <c r="BF9" s="28">
        <v>1232</v>
      </c>
      <c r="BG9" s="28"/>
      <c r="BH9" s="28">
        <v>1231</v>
      </c>
      <c r="BI9" s="28">
        <v>1200</v>
      </c>
      <c r="BJ9" s="28">
        <v>1245</v>
      </c>
      <c r="BK9" s="28">
        <v>1208</v>
      </c>
      <c r="BL9" s="28">
        <v>1176</v>
      </c>
      <c r="BM9" s="28">
        <v>1205</v>
      </c>
      <c r="BN9" s="28">
        <v>1153</v>
      </c>
      <c r="BO9" s="28">
        <v>1354</v>
      </c>
      <c r="BP9" s="28">
        <v>1292</v>
      </c>
      <c r="BQ9" s="28">
        <v>1168</v>
      </c>
      <c r="BR9" s="28">
        <v>1153</v>
      </c>
      <c r="BS9" s="28">
        <v>1253</v>
      </c>
      <c r="BT9" s="28">
        <v>1296</v>
      </c>
      <c r="BU9" s="28">
        <v>1172</v>
      </c>
      <c r="BV9" s="28"/>
      <c r="BW9" s="28"/>
      <c r="BX9" s="28">
        <v>1264</v>
      </c>
      <c r="BY9" s="28">
        <v>1159</v>
      </c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  <c r="IV9" s="19"/>
    </row>
    <row r="10" spans="1:256" s="10" customFormat="1" ht="18.75" customHeight="1">
      <c r="A10" s="15">
        <v>7</v>
      </c>
      <c r="B10" s="16" t="s">
        <v>0</v>
      </c>
      <c r="C10" s="16" t="s">
        <v>44</v>
      </c>
      <c r="D10" s="17" t="s">
        <v>33</v>
      </c>
      <c r="E10" s="18">
        <v>101.63214285714285</v>
      </c>
      <c r="F10" s="18">
        <f t="shared" si="0"/>
        <v>104.00727272727272</v>
      </c>
      <c r="G10" s="17">
        <f t="shared" si="1"/>
        <v>57204</v>
      </c>
      <c r="H10" s="17">
        <f t="shared" si="2"/>
        <v>55</v>
      </c>
      <c r="I10" s="18">
        <f t="shared" si="3"/>
        <v>2.375129870129868</v>
      </c>
      <c r="J10" s="25">
        <f t="shared" si="4"/>
        <v>1144</v>
      </c>
      <c r="K10" s="11">
        <f t="shared" si="5"/>
        <v>2195</v>
      </c>
      <c r="L10" s="11">
        <f t="shared" si="6"/>
        <v>2192</v>
      </c>
      <c r="M10" s="11">
        <f t="shared" si="7"/>
        <v>2195</v>
      </c>
      <c r="N10" s="28">
        <v>1035</v>
      </c>
      <c r="O10" s="28">
        <v>1063</v>
      </c>
      <c r="P10" s="28">
        <v>1038</v>
      </c>
      <c r="Q10" s="28">
        <v>1057</v>
      </c>
      <c r="R10" s="28">
        <v>1112</v>
      </c>
      <c r="S10" s="28">
        <v>1083</v>
      </c>
      <c r="T10" s="28">
        <v>943</v>
      </c>
      <c r="U10" s="28">
        <v>1024</v>
      </c>
      <c r="V10" s="28">
        <v>960</v>
      </c>
      <c r="W10" s="28">
        <v>1034</v>
      </c>
      <c r="X10" s="28">
        <v>1031</v>
      </c>
      <c r="Y10" s="28">
        <v>1002</v>
      </c>
      <c r="Z10" s="28">
        <v>918</v>
      </c>
      <c r="AA10" s="28">
        <v>1008</v>
      </c>
      <c r="AB10" s="28">
        <v>1026</v>
      </c>
      <c r="AC10" s="28">
        <v>1031</v>
      </c>
      <c r="AD10" s="28">
        <v>971</v>
      </c>
      <c r="AE10" s="28">
        <v>999</v>
      </c>
      <c r="AF10" s="28">
        <v>1044</v>
      </c>
      <c r="AG10" s="28">
        <v>1056</v>
      </c>
      <c r="AH10" s="28"/>
      <c r="AI10" s="28"/>
      <c r="AJ10" s="28">
        <v>1001</v>
      </c>
      <c r="AK10" s="28">
        <v>1091</v>
      </c>
      <c r="AL10" s="28">
        <v>1074</v>
      </c>
      <c r="AM10" s="28">
        <v>1085</v>
      </c>
      <c r="AN10" s="28">
        <v>1042</v>
      </c>
      <c r="AO10" s="28">
        <v>1048</v>
      </c>
      <c r="AP10" s="28">
        <v>1016</v>
      </c>
      <c r="AQ10" s="28">
        <v>1095</v>
      </c>
      <c r="AR10" s="28">
        <v>1035</v>
      </c>
      <c r="AS10" s="28">
        <v>1017</v>
      </c>
      <c r="AT10" s="28"/>
      <c r="AU10" s="28"/>
      <c r="AV10" s="28"/>
      <c r="AW10" s="28"/>
      <c r="AX10" s="28">
        <v>1083</v>
      </c>
      <c r="AY10" s="28">
        <v>1091</v>
      </c>
      <c r="AZ10" s="28">
        <v>1047</v>
      </c>
      <c r="BA10" s="28">
        <v>1099</v>
      </c>
      <c r="BB10" s="28">
        <v>1070</v>
      </c>
      <c r="BC10" s="28">
        <v>1036</v>
      </c>
      <c r="BD10" s="28"/>
      <c r="BE10" s="28"/>
      <c r="BF10" s="28">
        <v>1064</v>
      </c>
      <c r="BG10" s="28">
        <v>1082</v>
      </c>
      <c r="BH10" s="28"/>
      <c r="BI10" s="28"/>
      <c r="BJ10" s="28">
        <v>1037</v>
      </c>
      <c r="BK10" s="28">
        <v>1003</v>
      </c>
      <c r="BL10" s="28"/>
      <c r="BM10" s="28"/>
      <c r="BN10" s="28">
        <v>982</v>
      </c>
      <c r="BO10" s="28">
        <v>1068</v>
      </c>
      <c r="BP10" s="28">
        <v>952</v>
      </c>
      <c r="BQ10" s="28">
        <v>1064</v>
      </c>
      <c r="BR10" s="28">
        <v>1001</v>
      </c>
      <c r="BS10" s="28">
        <v>969</v>
      </c>
      <c r="BT10" s="28">
        <v>1046</v>
      </c>
      <c r="BU10" s="28">
        <v>1085</v>
      </c>
      <c r="BV10" s="28">
        <v>1144</v>
      </c>
      <c r="BW10" s="28">
        <v>1041</v>
      </c>
      <c r="BX10" s="28">
        <v>1063</v>
      </c>
      <c r="BY10" s="28">
        <v>1129</v>
      </c>
      <c r="BZ10" s="28">
        <v>1046</v>
      </c>
      <c r="CA10" s="28">
        <v>1026</v>
      </c>
      <c r="CB10" s="28">
        <v>1037</v>
      </c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  <c r="IS10" s="19"/>
      <c r="IT10" s="19"/>
      <c r="IU10" s="19"/>
      <c r="IV10" s="19"/>
    </row>
    <row r="11" spans="1:256" s="10" customFormat="1" ht="18.75" customHeight="1">
      <c r="A11" s="15">
        <v>8</v>
      </c>
      <c r="B11" s="16" t="s">
        <v>0</v>
      </c>
      <c r="C11" s="16" t="s">
        <v>6</v>
      </c>
      <c r="D11" s="17" t="s">
        <v>35</v>
      </c>
      <c r="E11" s="18">
        <v>100.66101694915254</v>
      </c>
      <c r="F11" s="18">
        <f t="shared" si="0"/>
        <v>102.36190476190475</v>
      </c>
      <c r="G11" s="17">
        <f t="shared" si="1"/>
        <v>64488</v>
      </c>
      <c r="H11" s="17">
        <f t="shared" si="2"/>
        <v>63</v>
      </c>
      <c r="I11" s="18">
        <f t="shared" si="3"/>
        <v>1.7008878127522138</v>
      </c>
      <c r="J11" s="25">
        <f t="shared" si="4"/>
        <v>1106</v>
      </c>
      <c r="K11" s="11">
        <f t="shared" si="5"/>
        <v>2162</v>
      </c>
      <c r="L11" s="11">
        <f t="shared" si="6"/>
        <v>2162</v>
      </c>
      <c r="M11" s="11">
        <f t="shared" si="7"/>
        <v>2125</v>
      </c>
      <c r="N11" s="28">
        <v>976</v>
      </c>
      <c r="O11" s="28">
        <v>1006</v>
      </c>
      <c r="P11" s="28">
        <v>985</v>
      </c>
      <c r="Q11" s="28">
        <v>1058</v>
      </c>
      <c r="R11" s="28">
        <v>929</v>
      </c>
      <c r="S11" s="28">
        <v>1017</v>
      </c>
      <c r="T11" s="28">
        <v>969</v>
      </c>
      <c r="U11" s="28">
        <v>1022</v>
      </c>
      <c r="V11" s="28">
        <v>986</v>
      </c>
      <c r="W11" s="28">
        <v>996</v>
      </c>
      <c r="X11" s="28">
        <v>971</v>
      </c>
      <c r="Y11" s="28">
        <v>976</v>
      </c>
      <c r="Z11" s="28">
        <v>995</v>
      </c>
      <c r="AA11" s="28">
        <v>1054</v>
      </c>
      <c r="AB11" s="28">
        <v>1011</v>
      </c>
      <c r="AC11" s="28">
        <v>1002</v>
      </c>
      <c r="AD11" s="28">
        <v>1011</v>
      </c>
      <c r="AE11" s="28">
        <v>1073</v>
      </c>
      <c r="AF11" s="28">
        <v>985</v>
      </c>
      <c r="AG11" s="28">
        <v>1074</v>
      </c>
      <c r="AH11" s="28">
        <v>1002</v>
      </c>
      <c r="AI11" s="28">
        <v>1045</v>
      </c>
      <c r="AJ11" s="28">
        <v>1037</v>
      </c>
      <c r="AK11" s="28">
        <v>1045</v>
      </c>
      <c r="AL11" s="28">
        <v>983</v>
      </c>
      <c r="AM11" s="28">
        <v>1056</v>
      </c>
      <c r="AN11" s="28">
        <v>1026</v>
      </c>
      <c r="AO11" s="28">
        <v>1037</v>
      </c>
      <c r="AP11" s="28">
        <v>994</v>
      </c>
      <c r="AQ11" s="28">
        <v>1037</v>
      </c>
      <c r="AR11" s="28">
        <v>979</v>
      </c>
      <c r="AS11" s="28">
        <v>997</v>
      </c>
      <c r="AT11" s="28">
        <v>1040</v>
      </c>
      <c r="AU11" s="28">
        <v>1063</v>
      </c>
      <c r="AV11" s="28">
        <v>1015</v>
      </c>
      <c r="AW11" s="28">
        <v>1047</v>
      </c>
      <c r="AX11" s="28">
        <v>1009</v>
      </c>
      <c r="AY11" s="28">
        <v>1008</v>
      </c>
      <c r="AZ11" s="28">
        <v>1019</v>
      </c>
      <c r="BA11" s="28">
        <v>1106</v>
      </c>
      <c r="BB11" s="28">
        <v>1010</v>
      </c>
      <c r="BC11" s="28">
        <v>1050</v>
      </c>
      <c r="BD11" s="28">
        <v>1064</v>
      </c>
      <c r="BE11" s="28">
        <v>1098</v>
      </c>
      <c r="BF11" s="28">
        <v>958</v>
      </c>
      <c r="BG11" s="28">
        <v>1070</v>
      </c>
      <c r="BH11" s="28">
        <v>1025</v>
      </c>
      <c r="BI11" s="28">
        <v>1030</v>
      </c>
      <c r="BJ11" s="28">
        <v>961</v>
      </c>
      <c r="BK11" s="28">
        <v>1072</v>
      </c>
      <c r="BL11" s="28"/>
      <c r="BM11" s="28"/>
      <c r="BN11" s="28">
        <v>1039</v>
      </c>
      <c r="BO11" s="28">
        <v>1040</v>
      </c>
      <c r="BP11" s="28">
        <v>1028</v>
      </c>
      <c r="BQ11" s="28">
        <v>1106</v>
      </c>
      <c r="BR11" s="28">
        <v>973</v>
      </c>
      <c r="BS11" s="28">
        <v>1022</v>
      </c>
      <c r="BT11" s="28">
        <v>1054</v>
      </c>
      <c r="BU11" s="28">
        <v>1001</v>
      </c>
      <c r="BV11" s="28"/>
      <c r="BW11" s="28"/>
      <c r="BX11" s="28">
        <v>1031</v>
      </c>
      <c r="BY11" s="28">
        <v>1100</v>
      </c>
      <c r="BZ11" s="28">
        <v>1043</v>
      </c>
      <c r="CA11" s="28">
        <v>1024</v>
      </c>
      <c r="CB11" s="28">
        <v>1048</v>
      </c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  <c r="IV11" s="19"/>
    </row>
    <row r="12" spans="1:256" s="10" customFormat="1" ht="18.75" customHeight="1">
      <c r="A12" s="15">
        <v>9</v>
      </c>
      <c r="B12" s="16" t="s">
        <v>0</v>
      </c>
      <c r="C12" s="16" t="s">
        <v>39</v>
      </c>
      <c r="D12" s="17" t="s">
        <v>31</v>
      </c>
      <c r="E12" s="18">
        <v>131.0909090909091</v>
      </c>
      <c r="F12" s="18">
        <f t="shared" si="0"/>
        <v>138</v>
      </c>
      <c r="G12" s="17">
        <f t="shared" si="1"/>
        <v>1380</v>
      </c>
      <c r="H12" s="17">
        <f t="shared" si="2"/>
        <v>1</v>
      </c>
      <c r="I12" s="18">
        <f t="shared" si="3"/>
        <v>6.9090909090909065</v>
      </c>
      <c r="J12" s="25">
        <f t="shared" si="4"/>
        <v>1380</v>
      </c>
      <c r="K12" s="11">
        <f t="shared" si="5"/>
        <v>1380</v>
      </c>
      <c r="L12" s="11">
        <f t="shared" si="6"/>
        <v>1380</v>
      </c>
      <c r="M12" s="11">
        <f t="shared" si="7"/>
        <v>0</v>
      </c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>
        <v>1380</v>
      </c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  <c r="IU12" s="19"/>
      <c r="IV12" s="19"/>
    </row>
    <row r="13" spans="1:256" s="10" customFormat="1" ht="18.75" customHeight="1">
      <c r="A13" s="15"/>
      <c r="B13" s="16"/>
      <c r="C13" s="16"/>
      <c r="D13" s="17"/>
      <c r="E13" s="20"/>
      <c r="F13" s="20"/>
      <c r="G13" s="17"/>
      <c r="H13" s="17"/>
      <c r="I13" s="18"/>
      <c r="J13" s="25"/>
      <c r="K13" s="11"/>
      <c r="L13" s="11"/>
      <c r="M13" s="11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  <c r="IV13" s="19"/>
    </row>
    <row r="14" spans="1:256" s="10" customFormat="1" ht="18.75" customHeight="1">
      <c r="A14" s="22"/>
      <c r="B14" s="16"/>
      <c r="C14" s="16"/>
      <c r="D14" s="17"/>
      <c r="E14" s="20"/>
      <c r="F14" s="20"/>
      <c r="G14" s="17"/>
      <c r="H14" s="17"/>
      <c r="I14" s="18"/>
      <c r="J14" s="25"/>
      <c r="K14" s="11"/>
      <c r="L14" s="11"/>
      <c r="M14" s="11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  <c r="IT14" s="19"/>
      <c r="IU14" s="19"/>
      <c r="IV14" s="19"/>
    </row>
    <row r="15" spans="1:256" s="10" customFormat="1" ht="18.75" customHeight="1">
      <c r="A15" s="40" t="s">
        <v>7</v>
      </c>
      <c r="B15" s="40"/>
      <c r="C15" s="40"/>
      <c r="D15" s="40"/>
      <c r="E15" s="18">
        <f>AVERAGE(E4:E14)</f>
        <v>123.3178777835734</v>
      </c>
      <c r="F15" s="18">
        <f>AVERAGE(F4:F14)</f>
        <v>125.12705065848488</v>
      </c>
      <c r="G15" s="17">
        <f>SUM(G4:G14)</f>
        <v>574323</v>
      </c>
      <c r="H15" s="17">
        <f>SUM(H4:H14)</f>
        <v>465</v>
      </c>
      <c r="I15" s="34"/>
      <c r="J15" s="35"/>
      <c r="K15" s="11"/>
      <c r="L15" s="11"/>
      <c r="M15" s="11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  <c r="IV15" s="19"/>
    </row>
    <row r="16" spans="1:256" s="10" customFormat="1" ht="18.75" customHeight="1">
      <c r="A16" s="24"/>
      <c r="B16" s="24"/>
      <c r="C16" s="24"/>
      <c r="D16" s="24"/>
      <c r="E16" s="18"/>
      <c r="F16" s="36"/>
      <c r="G16" s="37"/>
      <c r="H16" s="17"/>
      <c r="I16" s="34"/>
      <c r="J16" s="35"/>
      <c r="K16" s="11"/>
      <c r="L16" s="11"/>
      <c r="M16" s="11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32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  <c r="IU16" s="19"/>
      <c r="IV16" s="19"/>
    </row>
    <row r="17" spans="1:256" s="10" customFormat="1" ht="18.75" customHeight="1">
      <c r="A17" s="24"/>
      <c r="B17" s="24"/>
      <c r="C17" s="24"/>
      <c r="D17" s="24"/>
      <c r="E17" s="18"/>
      <c r="F17" s="36"/>
      <c r="G17" s="37"/>
      <c r="H17" s="17"/>
      <c r="I17" s="34"/>
      <c r="J17" s="35"/>
      <c r="K17" s="11"/>
      <c r="L17" s="11"/>
      <c r="M17" s="11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  <c r="IU17" s="19"/>
      <c r="IV17" s="19"/>
    </row>
    <row r="18" spans="1:256" s="10" customFormat="1" ht="18.75" customHeight="1">
      <c r="A18" s="22"/>
      <c r="B18" s="16"/>
      <c r="C18" s="16"/>
      <c r="D18" s="17"/>
      <c r="E18" s="18"/>
      <c r="F18" s="36"/>
      <c r="G18" s="37"/>
      <c r="H18" s="17"/>
      <c r="I18" s="18"/>
      <c r="J18" s="25"/>
      <c r="K18" s="11"/>
      <c r="L18" s="11"/>
      <c r="M18" s="11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  <c r="IU18" s="19"/>
      <c r="IV18" s="19"/>
    </row>
    <row r="19" spans="1:256" s="10" customFormat="1" ht="18.75" customHeight="1">
      <c r="A19" s="22">
        <v>1</v>
      </c>
      <c r="B19" s="16" t="s">
        <v>8</v>
      </c>
      <c r="C19" s="16" t="s">
        <v>10</v>
      </c>
      <c r="D19" s="17" t="s">
        <v>31</v>
      </c>
      <c r="E19" s="18">
        <v>136.64769230769232</v>
      </c>
      <c r="F19" s="18">
        <f aca="true" t="shared" si="8" ref="F19:F36">AVERAGE(N19:IV19)/10</f>
        <v>138.61964285714288</v>
      </c>
      <c r="G19" s="17">
        <f aca="true" t="shared" si="9" ref="G19:G36">SUM(N19:IV19)</f>
        <v>77627</v>
      </c>
      <c r="H19" s="17">
        <f aca="true" t="shared" si="10" ref="H19:H36">COUNTA(N19:IV19)</f>
        <v>56</v>
      </c>
      <c r="I19" s="18">
        <f aca="true" t="shared" si="11" ref="I19:I29">F19-E19</f>
        <v>1.971950549450554</v>
      </c>
      <c r="J19" s="25">
        <f aca="true" t="shared" si="12" ref="J19:J29">MAX(N19:CX19)</f>
        <v>1433</v>
      </c>
      <c r="K19" s="11">
        <f aca="true" t="shared" si="13" ref="K19:K29">MAX(L19:M19)</f>
        <v>2824</v>
      </c>
      <c r="L19" s="11">
        <f aca="true" t="shared" si="14" ref="L19:L29">MAX(BB19+BC19,BD19+BE19,BF19+BG19,BH19+BI19,BJ19+BK19,BL19+BM19,BN19+BO19,BP19+BQ19,BR19+BS19,BT19+BU19,BV19+BW19,BX19+BY19,BZ19+CA19,CB19+CC19,CD19+CE19,CF19+CG19)</f>
        <v>2821</v>
      </c>
      <c r="M19" s="11">
        <f aca="true" t="shared" si="15" ref="M19:M29">MAX(N19+O19,P19+Q19,R19+S19,T19+U19,V19+W19,X19+Y19,Z19+AA19,AB19+AC19,AD19+AE19,AF19+AG19,AH19+AI19,AJ19+AK19,AL19+AM19,AN19+AO19,AP19+AQ19,AR19+AS19,AT19+AU19,AV19+AW19,AX19+AY19,AZ19+BA19)</f>
        <v>2824</v>
      </c>
      <c r="N19" s="28">
        <v>1329</v>
      </c>
      <c r="O19" s="28">
        <v>1422</v>
      </c>
      <c r="P19" s="28">
        <v>1321</v>
      </c>
      <c r="Q19" s="28">
        <v>1350</v>
      </c>
      <c r="R19" s="28"/>
      <c r="S19" s="28"/>
      <c r="T19" s="28">
        <v>1365</v>
      </c>
      <c r="U19" s="28">
        <v>1381</v>
      </c>
      <c r="V19" s="28">
        <v>1395</v>
      </c>
      <c r="W19" s="28">
        <v>1370</v>
      </c>
      <c r="X19" s="28">
        <v>1358</v>
      </c>
      <c r="Y19" s="28">
        <v>1347</v>
      </c>
      <c r="Z19" s="28">
        <v>1399</v>
      </c>
      <c r="AA19" s="28">
        <v>1391</v>
      </c>
      <c r="AB19" s="28">
        <v>1396</v>
      </c>
      <c r="AC19" s="28">
        <v>1403</v>
      </c>
      <c r="AD19" s="28">
        <v>1349</v>
      </c>
      <c r="AE19" s="28">
        <v>1423</v>
      </c>
      <c r="AF19" s="28">
        <v>1402</v>
      </c>
      <c r="AG19" s="28">
        <v>1422</v>
      </c>
      <c r="AH19" s="28">
        <v>1359</v>
      </c>
      <c r="AI19" s="28">
        <v>1401</v>
      </c>
      <c r="AJ19" s="28">
        <v>1395</v>
      </c>
      <c r="AK19" s="28">
        <v>1425</v>
      </c>
      <c r="AL19" s="28">
        <v>1374</v>
      </c>
      <c r="AM19" s="28">
        <v>1427</v>
      </c>
      <c r="AN19" s="28">
        <v>1389</v>
      </c>
      <c r="AO19" s="28">
        <v>1402</v>
      </c>
      <c r="AP19" s="28"/>
      <c r="AQ19" s="28"/>
      <c r="AR19" s="28">
        <v>1395</v>
      </c>
      <c r="AS19" s="28">
        <v>1347</v>
      </c>
      <c r="AT19" s="28"/>
      <c r="AU19" s="28"/>
      <c r="AV19" s="28">
        <v>1405</v>
      </c>
      <c r="AW19" s="28">
        <v>1377</v>
      </c>
      <c r="AX19" s="28">
        <v>1405</v>
      </c>
      <c r="AY19" s="28">
        <v>1412</v>
      </c>
      <c r="AZ19" s="28">
        <v>1412</v>
      </c>
      <c r="BA19" s="28">
        <v>1390</v>
      </c>
      <c r="BB19" s="28"/>
      <c r="BC19" s="28"/>
      <c r="BD19" s="28">
        <v>1398</v>
      </c>
      <c r="BE19" s="28">
        <v>1399</v>
      </c>
      <c r="BF19" s="28">
        <v>1369</v>
      </c>
      <c r="BG19" s="28">
        <v>1348</v>
      </c>
      <c r="BH19" s="28">
        <v>1417</v>
      </c>
      <c r="BI19" s="28">
        <v>1404</v>
      </c>
      <c r="BJ19" s="28">
        <v>1433</v>
      </c>
      <c r="BK19" s="28">
        <v>1341</v>
      </c>
      <c r="BL19" s="28">
        <v>1401</v>
      </c>
      <c r="BM19" s="28">
        <v>1342</v>
      </c>
      <c r="BN19" s="28"/>
      <c r="BO19" s="28"/>
      <c r="BP19" s="28">
        <v>1410</v>
      </c>
      <c r="BQ19" s="28">
        <v>1382</v>
      </c>
      <c r="BR19" s="28">
        <v>1402</v>
      </c>
      <c r="BS19" s="28">
        <v>1322</v>
      </c>
      <c r="BT19" s="28">
        <v>1396</v>
      </c>
      <c r="BU19" s="28">
        <v>1397</v>
      </c>
      <c r="BV19" s="28">
        <v>1424</v>
      </c>
      <c r="BW19" s="28"/>
      <c r="BX19" s="28">
        <v>1414</v>
      </c>
      <c r="BY19" s="28">
        <v>1399</v>
      </c>
      <c r="BZ19" s="28">
        <v>1411</v>
      </c>
      <c r="CA19" s="28">
        <v>1403</v>
      </c>
      <c r="CB19" s="28">
        <v>1277</v>
      </c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  <c r="IU19" s="19"/>
      <c r="IV19" s="19"/>
    </row>
    <row r="20" spans="1:256" s="10" customFormat="1" ht="18.75" customHeight="1">
      <c r="A20" s="22">
        <v>2</v>
      </c>
      <c r="B20" s="16" t="s">
        <v>8</v>
      </c>
      <c r="C20" s="16" t="s">
        <v>9</v>
      </c>
      <c r="D20" s="17" t="s">
        <v>31</v>
      </c>
      <c r="E20" s="18">
        <v>132.1125</v>
      </c>
      <c r="F20" s="18">
        <f t="shared" si="8"/>
        <v>132.85272727272726</v>
      </c>
      <c r="G20" s="17">
        <f t="shared" si="9"/>
        <v>73069</v>
      </c>
      <c r="H20" s="17">
        <f t="shared" si="10"/>
        <v>55</v>
      </c>
      <c r="I20" s="18">
        <f t="shared" si="11"/>
        <v>0.7402272727272532</v>
      </c>
      <c r="J20" s="25">
        <f t="shared" si="12"/>
        <v>1417</v>
      </c>
      <c r="K20" s="11">
        <f t="shared" si="13"/>
        <v>2755</v>
      </c>
      <c r="L20" s="11">
        <f t="shared" si="14"/>
        <v>2755</v>
      </c>
      <c r="M20" s="11">
        <f t="shared" si="15"/>
        <v>2713</v>
      </c>
      <c r="N20" s="28">
        <v>1290</v>
      </c>
      <c r="O20" s="28">
        <v>1268</v>
      </c>
      <c r="P20" s="28">
        <v>1310</v>
      </c>
      <c r="Q20" s="28">
        <v>1315</v>
      </c>
      <c r="R20" s="28">
        <v>1291</v>
      </c>
      <c r="S20" s="28">
        <v>1295</v>
      </c>
      <c r="T20" s="28">
        <v>1300</v>
      </c>
      <c r="U20" s="28">
        <v>1311</v>
      </c>
      <c r="V20" s="28">
        <v>1237</v>
      </c>
      <c r="W20" s="28">
        <v>1300</v>
      </c>
      <c r="X20" s="28"/>
      <c r="Y20" s="28"/>
      <c r="Z20" s="28">
        <v>1309</v>
      </c>
      <c r="AA20" s="28">
        <v>1351</v>
      </c>
      <c r="AB20" s="28">
        <v>1294</v>
      </c>
      <c r="AC20" s="28">
        <v>1307</v>
      </c>
      <c r="AD20" s="28"/>
      <c r="AE20" s="28"/>
      <c r="AF20" s="28">
        <v>1272</v>
      </c>
      <c r="AG20" s="28">
        <v>1300</v>
      </c>
      <c r="AH20" s="28">
        <v>1361</v>
      </c>
      <c r="AI20" s="28">
        <v>1344</v>
      </c>
      <c r="AJ20" s="28">
        <v>1299</v>
      </c>
      <c r="AK20" s="28">
        <v>1287</v>
      </c>
      <c r="AL20" s="28"/>
      <c r="AM20" s="28"/>
      <c r="AN20" s="28">
        <v>1328</v>
      </c>
      <c r="AO20" s="28">
        <v>1349</v>
      </c>
      <c r="AP20" s="28">
        <v>1385</v>
      </c>
      <c r="AQ20" s="28">
        <v>1328</v>
      </c>
      <c r="AR20" s="28">
        <v>1318</v>
      </c>
      <c r="AS20" s="28">
        <v>1314</v>
      </c>
      <c r="AT20" s="28">
        <v>1328</v>
      </c>
      <c r="AU20" s="28">
        <v>1330</v>
      </c>
      <c r="AV20" s="28">
        <v>1282</v>
      </c>
      <c r="AW20" s="28">
        <v>1306</v>
      </c>
      <c r="AX20" s="28">
        <v>1334</v>
      </c>
      <c r="AY20" s="28">
        <v>1362</v>
      </c>
      <c r="AZ20" s="28"/>
      <c r="BA20" s="28"/>
      <c r="BB20" s="28">
        <v>1404</v>
      </c>
      <c r="BC20" s="28">
        <v>1347</v>
      </c>
      <c r="BD20" s="28">
        <v>1351</v>
      </c>
      <c r="BE20" s="28">
        <v>1342</v>
      </c>
      <c r="BF20" s="28"/>
      <c r="BG20" s="28"/>
      <c r="BH20" s="28">
        <v>1304</v>
      </c>
      <c r="BI20" s="28">
        <v>1417</v>
      </c>
      <c r="BJ20" s="28">
        <v>1389</v>
      </c>
      <c r="BK20" s="28">
        <v>1323</v>
      </c>
      <c r="BL20" s="28">
        <v>1333</v>
      </c>
      <c r="BM20" s="28">
        <v>1321</v>
      </c>
      <c r="BN20" s="28">
        <v>1345</v>
      </c>
      <c r="BO20" s="28">
        <v>1330</v>
      </c>
      <c r="BP20" s="28">
        <v>1340</v>
      </c>
      <c r="BQ20" s="28">
        <v>1312</v>
      </c>
      <c r="BR20" s="28"/>
      <c r="BS20" s="28"/>
      <c r="BT20" s="28">
        <v>1389</v>
      </c>
      <c r="BU20" s="28">
        <v>1323</v>
      </c>
      <c r="BV20" s="28">
        <v>1363</v>
      </c>
      <c r="BW20" s="28">
        <v>1392</v>
      </c>
      <c r="BX20" s="28">
        <v>1357</v>
      </c>
      <c r="BY20" s="28">
        <v>1314</v>
      </c>
      <c r="BZ20" s="28">
        <v>1301</v>
      </c>
      <c r="CA20" s="28">
        <v>1371</v>
      </c>
      <c r="CB20" s="28">
        <v>1396</v>
      </c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  <c r="IV20" s="19"/>
    </row>
    <row r="21" spans="1:256" s="10" customFormat="1" ht="18.75" customHeight="1">
      <c r="A21" s="22">
        <v>3</v>
      </c>
      <c r="B21" s="16" t="s">
        <v>8</v>
      </c>
      <c r="C21" s="16" t="s">
        <v>11</v>
      </c>
      <c r="D21" s="17" t="s">
        <v>31</v>
      </c>
      <c r="E21" s="18">
        <v>129.91538461538462</v>
      </c>
      <c r="F21" s="18">
        <f t="shared" si="8"/>
        <v>129.7949152542373</v>
      </c>
      <c r="G21" s="17">
        <f t="shared" si="9"/>
        <v>76579</v>
      </c>
      <c r="H21" s="17">
        <f t="shared" si="10"/>
        <v>59</v>
      </c>
      <c r="I21" s="18">
        <f t="shared" si="11"/>
        <v>-0.12046936114731466</v>
      </c>
      <c r="J21" s="25">
        <f t="shared" si="12"/>
        <v>1383</v>
      </c>
      <c r="K21" s="11">
        <f t="shared" si="13"/>
        <v>2706</v>
      </c>
      <c r="L21" s="11">
        <f t="shared" si="14"/>
        <v>2706</v>
      </c>
      <c r="M21" s="11">
        <f t="shared" si="15"/>
        <v>2652</v>
      </c>
      <c r="N21" s="28">
        <v>1290</v>
      </c>
      <c r="O21" s="28">
        <v>1255</v>
      </c>
      <c r="P21" s="28">
        <v>1313</v>
      </c>
      <c r="Q21" s="28">
        <v>1249</v>
      </c>
      <c r="R21" s="28">
        <v>1241</v>
      </c>
      <c r="S21" s="28">
        <v>1265</v>
      </c>
      <c r="T21" s="28">
        <v>1291</v>
      </c>
      <c r="U21" s="28">
        <v>1316</v>
      </c>
      <c r="V21" s="28">
        <v>1236</v>
      </c>
      <c r="W21" s="28">
        <v>1267</v>
      </c>
      <c r="X21" s="28">
        <v>1211</v>
      </c>
      <c r="Y21" s="28">
        <v>1298</v>
      </c>
      <c r="Z21" s="28">
        <v>1222</v>
      </c>
      <c r="AA21" s="28">
        <v>1300</v>
      </c>
      <c r="AB21" s="28">
        <v>1348</v>
      </c>
      <c r="AC21" s="28">
        <v>1303</v>
      </c>
      <c r="AD21" s="28">
        <v>1317</v>
      </c>
      <c r="AE21" s="28">
        <v>1335</v>
      </c>
      <c r="AF21" s="28">
        <v>1288</v>
      </c>
      <c r="AG21" s="28">
        <v>1330</v>
      </c>
      <c r="AH21" s="28">
        <v>1235</v>
      </c>
      <c r="AI21" s="28">
        <v>1281</v>
      </c>
      <c r="AJ21" s="28">
        <v>1320</v>
      </c>
      <c r="AK21" s="28">
        <v>1258</v>
      </c>
      <c r="AL21" s="28">
        <v>1287</v>
      </c>
      <c r="AM21" s="28">
        <v>1352</v>
      </c>
      <c r="AN21" s="28">
        <v>1341</v>
      </c>
      <c r="AO21" s="28">
        <v>1274</v>
      </c>
      <c r="AP21" s="28"/>
      <c r="AQ21" s="28"/>
      <c r="AR21" s="28">
        <v>1311</v>
      </c>
      <c r="AS21" s="28">
        <v>1261</v>
      </c>
      <c r="AT21" s="28">
        <v>1294</v>
      </c>
      <c r="AU21" s="28"/>
      <c r="AV21" s="28">
        <v>1308</v>
      </c>
      <c r="AW21" s="28">
        <v>1268</v>
      </c>
      <c r="AX21" s="28">
        <v>1350</v>
      </c>
      <c r="AY21" s="28">
        <v>1288</v>
      </c>
      <c r="AZ21" s="28">
        <v>1361</v>
      </c>
      <c r="BA21" s="28">
        <v>1290</v>
      </c>
      <c r="BB21" s="28"/>
      <c r="BC21" s="28"/>
      <c r="BD21" s="28">
        <v>1314</v>
      </c>
      <c r="BE21" s="28">
        <v>1306</v>
      </c>
      <c r="BF21" s="28">
        <v>1231</v>
      </c>
      <c r="BG21" s="28">
        <v>1222</v>
      </c>
      <c r="BH21" s="28">
        <v>1341</v>
      </c>
      <c r="BI21" s="28">
        <v>1365</v>
      </c>
      <c r="BJ21" s="28">
        <v>1302</v>
      </c>
      <c r="BK21" s="28">
        <v>1383</v>
      </c>
      <c r="BL21" s="28">
        <v>1291</v>
      </c>
      <c r="BM21" s="28">
        <v>1294</v>
      </c>
      <c r="BN21" s="28">
        <v>1376</v>
      </c>
      <c r="BO21" s="28">
        <v>1326</v>
      </c>
      <c r="BP21" s="28">
        <v>1342</v>
      </c>
      <c r="BQ21" s="28">
        <v>1303</v>
      </c>
      <c r="BR21" s="28">
        <v>1310</v>
      </c>
      <c r="BS21" s="28">
        <v>1256</v>
      </c>
      <c r="BT21" s="28">
        <v>1285</v>
      </c>
      <c r="BU21" s="28"/>
      <c r="BV21" s="28">
        <v>1320</v>
      </c>
      <c r="BW21" s="28"/>
      <c r="BX21" s="28">
        <v>1312</v>
      </c>
      <c r="BY21" s="28">
        <v>1305</v>
      </c>
      <c r="BZ21" s="28">
        <v>1329</v>
      </c>
      <c r="CA21" s="28">
        <v>1312</v>
      </c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  <c r="IU21" s="19"/>
      <c r="IV21" s="19"/>
    </row>
    <row r="22" spans="1:256" s="10" customFormat="1" ht="18.75" customHeight="1">
      <c r="A22" s="22">
        <v>4</v>
      </c>
      <c r="B22" s="16" t="s">
        <v>8</v>
      </c>
      <c r="C22" s="16" t="s">
        <v>40</v>
      </c>
      <c r="D22" s="17" t="s">
        <v>34</v>
      </c>
      <c r="E22" s="18">
        <v>128.76470588235296</v>
      </c>
      <c r="F22" s="18">
        <f t="shared" si="8"/>
        <v>128.41692307692307</v>
      </c>
      <c r="G22" s="17">
        <f t="shared" si="9"/>
        <v>83471</v>
      </c>
      <c r="H22" s="17">
        <f t="shared" si="10"/>
        <v>65</v>
      </c>
      <c r="I22" s="18">
        <f t="shared" si="11"/>
        <v>-0.3477828054298868</v>
      </c>
      <c r="J22" s="25">
        <f t="shared" si="12"/>
        <v>1363</v>
      </c>
      <c r="K22" s="11">
        <f t="shared" si="13"/>
        <v>2695</v>
      </c>
      <c r="L22" s="11">
        <f t="shared" si="14"/>
        <v>2679</v>
      </c>
      <c r="M22" s="11">
        <f t="shared" si="15"/>
        <v>2695</v>
      </c>
      <c r="N22" s="28"/>
      <c r="O22" s="28"/>
      <c r="P22" s="28">
        <v>1326</v>
      </c>
      <c r="Q22" s="28">
        <v>1258</v>
      </c>
      <c r="R22" s="28">
        <v>1238</v>
      </c>
      <c r="S22" s="28">
        <v>1206</v>
      </c>
      <c r="T22" s="28">
        <v>1292</v>
      </c>
      <c r="U22" s="28">
        <v>1257</v>
      </c>
      <c r="V22" s="28">
        <v>1246</v>
      </c>
      <c r="W22" s="28">
        <v>1260</v>
      </c>
      <c r="X22" s="28">
        <v>1269</v>
      </c>
      <c r="Y22" s="28">
        <v>1313</v>
      </c>
      <c r="Z22" s="28">
        <v>1248</v>
      </c>
      <c r="AA22" s="28">
        <v>1342</v>
      </c>
      <c r="AB22" s="28">
        <v>1267</v>
      </c>
      <c r="AC22" s="28">
        <v>1336</v>
      </c>
      <c r="AD22" s="28">
        <v>1320</v>
      </c>
      <c r="AE22" s="28">
        <v>1328</v>
      </c>
      <c r="AF22" s="28">
        <v>1287</v>
      </c>
      <c r="AG22" s="28">
        <v>1276</v>
      </c>
      <c r="AH22" s="28">
        <v>1275</v>
      </c>
      <c r="AI22" s="28">
        <v>1318</v>
      </c>
      <c r="AJ22" s="28">
        <v>1267</v>
      </c>
      <c r="AK22" s="28">
        <v>1332</v>
      </c>
      <c r="AL22" s="28">
        <v>1240</v>
      </c>
      <c r="AM22" s="28">
        <v>1256</v>
      </c>
      <c r="AN22" s="28">
        <v>1280</v>
      </c>
      <c r="AO22" s="28">
        <v>1245</v>
      </c>
      <c r="AP22" s="28">
        <v>1298</v>
      </c>
      <c r="AQ22" s="28">
        <v>1246</v>
      </c>
      <c r="AR22" s="28">
        <v>1240</v>
      </c>
      <c r="AS22" s="28">
        <v>1271</v>
      </c>
      <c r="AT22" s="28">
        <v>1300</v>
      </c>
      <c r="AU22" s="28">
        <v>1258</v>
      </c>
      <c r="AV22" s="28">
        <v>1203</v>
      </c>
      <c r="AW22" s="28">
        <v>1313</v>
      </c>
      <c r="AX22" s="28">
        <v>1306</v>
      </c>
      <c r="AY22" s="28">
        <v>1361</v>
      </c>
      <c r="AZ22" s="28">
        <v>1340</v>
      </c>
      <c r="BA22" s="28">
        <v>1355</v>
      </c>
      <c r="BB22" s="28">
        <v>1357</v>
      </c>
      <c r="BC22" s="28">
        <v>1322</v>
      </c>
      <c r="BD22" s="28">
        <v>1325</v>
      </c>
      <c r="BE22" s="28">
        <v>1258</v>
      </c>
      <c r="BF22" s="28">
        <v>1274</v>
      </c>
      <c r="BG22" s="28">
        <v>1280</v>
      </c>
      <c r="BH22" s="28">
        <v>1325</v>
      </c>
      <c r="BI22" s="28">
        <v>1299</v>
      </c>
      <c r="BJ22" s="28">
        <v>1209</v>
      </c>
      <c r="BK22" s="28">
        <v>1333</v>
      </c>
      <c r="BL22" s="28">
        <v>1251</v>
      </c>
      <c r="BM22" s="28">
        <v>1269</v>
      </c>
      <c r="BN22" s="28">
        <v>1283</v>
      </c>
      <c r="BO22" s="28">
        <v>1335</v>
      </c>
      <c r="BP22" s="28">
        <v>1211</v>
      </c>
      <c r="BQ22" s="28">
        <v>1273</v>
      </c>
      <c r="BR22" s="28">
        <v>1205</v>
      </c>
      <c r="BS22" s="28">
        <v>1319</v>
      </c>
      <c r="BT22" s="28">
        <v>1277</v>
      </c>
      <c r="BU22" s="28">
        <v>1286</v>
      </c>
      <c r="BV22" s="28">
        <v>1216</v>
      </c>
      <c r="BW22" s="28">
        <v>1305</v>
      </c>
      <c r="BX22" s="28">
        <v>1270</v>
      </c>
      <c r="BY22" s="28">
        <v>1286</v>
      </c>
      <c r="BZ22" s="28">
        <v>1293</v>
      </c>
      <c r="CA22" s="28">
        <v>1363</v>
      </c>
      <c r="CB22" s="28">
        <v>1274</v>
      </c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  <c r="IT22" s="19"/>
      <c r="IU22" s="19"/>
      <c r="IV22" s="19"/>
    </row>
    <row r="23" spans="1:256" s="10" customFormat="1" ht="18.75" customHeight="1">
      <c r="A23" s="22">
        <v>5</v>
      </c>
      <c r="B23" s="16" t="s">
        <v>8</v>
      </c>
      <c r="C23" s="16" t="s">
        <v>15</v>
      </c>
      <c r="D23" s="17" t="s">
        <v>34</v>
      </c>
      <c r="E23" s="18">
        <v>125.50147058823529</v>
      </c>
      <c r="F23" s="18">
        <f t="shared" si="8"/>
        <v>124.81833333333334</v>
      </c>
      <c r="G23" s="17">
        <f t="shared" si="9"/>
        <v>74891</v>
      </c>
      <c r="H23" s="17">
        <f t="shared" si="10"/>
        <v>60</v>
      </c>
      <c r="I23" s="18">
        <f t="shared" si="11"/>
        <v>-0.6831372549019505</v>
      </c>
      <c r="J23" s="25">
        <f t="shared" si="12"/>
        <v>1335</v>
      </c>
      <c r="K23" s="11">
        <f t="shared" si="13"/>
        <v>2630</v>
      </c>
      <c r="L23" s="11">
        <f t="shared" si="14"/>
        <v>2630</v>
      </c>
      <c r="M23" s="11">
        <f t="shared" si="15"/>
        <v>2558</v>
      </c>
      <c r="N23" s="28">
        <v>1247</v>
      </c>
      <c r="O23" s="28">
        <v>1269</v>
      </c>
      <c r="P23" s="28">
        <v>1180</v>
      </c>
      <c r="Q23" s="28">
        <v>1211</v>
      </c>
      <c r="R23" s="28"/>
      <c r="S23" s="28"/>
      <c r="T23" s="28">
        <v>1197</v>
      </c>
      <c r="U23" s="28">
        <v>1170</v>
      </c>
      <c r="V23" s="28">
        <v>1261</v>
      </c>
      <c r="W23" s="28">
        <v>1292</v>
      </c>
      <c r="X23" s="28"/>
      <c r="Y23" s="28"/>
      <c r="Z23" s="28">
        <v>1281</v>
      </c>
      <c r="AA23" s="28">
        <v>1277</v>
      </c>
      <c r="AB23" s="28">
        <v>1236</v>
      </c>
      <c r="AC23" s="28">
        <v>1259</v>
      </c>
      <c r="AD23" s="28">
        <v>1267</v>
      </c>
      <c r="AE23" s="28">
        <v>1224</v>
      </c>
      <c r="AF23" s="28">
        <v>1231</v>
      </c>
      <c r="AG23" s="28">
        <v>1302</v>
      </c>
      <c r="AH23" s="28">
        <v>1254</v>
      </c>
      <c r="AI23" s="28">
        <v>1258</v>
      </c>
      <c r="AJ23" s="28">
        <v>1271</v>
      </c>
      <c r="AK23" s="28">
        <v>1251</v>
      </c>
      <c r="AL23" s="28">
        <v>1213</v>
      </c>
      <c r="AM23" s="28">
        <v>1197</v>
      </c>
      <c r="AN23" s="28">
        <v>1225</v>
      </c>
      <c r="AO23" s="28">
        <v>1182</v>
      </c>
      <c r="AP23" s="28">
        <v>1208</v>
      </c>
      <c r="AQ23" s="28">
        <v>1270</v>
      </c>
      <c r="AR23" s="28">
        <v>1248</v>
      </c>
      <c r="AS23" s="28">
        <v>1281</v>
      </c>
      <c r="AT23" s="28">
        <v>1260</v>
      </c>
      <c r="AU23" s="28">
        <v>1236</v>
      </c>
      <c r="AV23" s="28">
        <v>1209</v>
      </c>
      <c r="AW23" s="28">
        <v>1260</v>
      </c>
      <c r="AX23" s="28"/>
      <c r="AY23" s="28"/>
      <c r="AZ23" s="28">
        <v>1233</v>
      </c>
      <c r="BA23" s="28">
        <v>1269</v>
      </c>
      <c r="BB23" s="28">
        <v>1239</v>
      </c>
      <c r="BC23" s="28">
        <v>1296</v>
      </c>
      <c r="BD23" s="28">
        <v>1266</v>
      </c>
      <c r="BE23" s="28">
        <v>1237</v>
      </c>
      <c r="BF23" s="28">
        <v>1239</v>
      </c>
      <c r="BG23" s="28">
        <v>1233</v>
      </c>
      <c r="BH23" s="28">
        <v>1321</v>
      </c>
      <c r="BI23" s="28">
        <v>1309</v>
      </c>
      <c r="BJ23" s="28">
        <v>1246</v>
      </c>
      <c r="BK23" s="28">
        <v>1296</v>
      </c>
      <c r="BL23" s="28">
        <v>1180</v>
      </c>
      <c r="BM23" s="28">
        <v>1219</v>
      </c>
      <c r="BN23" s="28">
        <v>1203</v>
      </c>
      <c r="BO23" s="28">
        <v>1225</v>
      </c>
      <c r="BP23" s="28">
        <v>1241</v>
      </c>
      <c r="BQ23" s="28">
        <v>1253</v>
      </c>
      <c r="BR23" s="28">
        <v>1299</v>
      </c>
      <c r="BS23" s="28">
        <v>1259</v>
      </c>
      <c r="BT23" s="28">
        <v>1281</v>
      </c>
      <c r="BU23" s="28">
        <v>1335</v>
      </c>
      <c r="BV23" s="28">
        <v>1260</v>
      </c>
      <c r="BW23" s="28">
        <v>1302</v>
      </c>
      <c r="BX23" s="28">
        <v>1210</v>
      </c>
      <c r="BY23" s="28">
        <v>1207</v>
      </c>
      <c r="BZ23" s="28">
        <v>1213</v>
      </c>
      <c r="CA23" s="28"/>
      <c r="CB23" s="28">
        <v>1293</v>
      </c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  <c r="IV23" s="19"/>
    </row>
    <row r="24" spans="1:256" s="10" customFormat="1" ht="18.75" customHeight="1">
      <c r="A24" s="22">
        <v>6</v>
      </c>
      <c r="B24" s="16" t="s">
        <v>8</v>
      </c>
      <c r="C24" s="16" t="s">
        <v>12</v>
      </c>
      <c r="D24" s="17" t="s">
        <v>34</v>
      </c>
      <c r="E24" s="18">
        <v>125.75454545454545</v>
      </c>
      <c r="F24" s="18">
        <f t="shared" si="8"/>
        <v>123.69302325581396</v>
      </c>
      <c r="G24" s="17">
        <f t="shared" si="9"/>
        <v>53188</v>
      </c>
      <c r="H24" s="17">
        <f t="shared" si="10"/>
        <v>43</v>
      </c>
      <c r="I24" s="18">
        <f t="shared" si="11"/>
        <v>-2.0615221987314953</v>
      </c>
      <c r="J24" s="25">
        <f t="shared" si="12"/>
        <v>1364</v>
      </c>
      <c r="K24" s="11">
        <f t="shared" si="13"/>
        <v>2669</v>
      </c>
      <c r="L24" s="11">
        <f t="shared" si="14"/>
        <v>2590</v>
      </c>
      <c r="M24" s="11">
        <f t="shared" si="15"/>
        <v>2669</v>
      </c>
      <c r="N24" s="28"/>
      <c r="O24" s="28"/>
      <c r="P24" s="28">
        <v>1196</v>
      </c>
      <c r="Q24" s="28">
        <v>1202</v>
      </c>
      <c r="R24" s="28">
        <v>1162</v>
      </c>
      <c r="S24" s="28">
        <v>1205</v>
      </c>
      <c r="T24" s="28">
        <v>1260</v>
      </c>
      <c r="U24" s="28">
        <v>1238</v>
      </c>
      <c r="V24" s="28">
        <v>1206</v>
      </c>
      <c r="W24" s="28">
        <v>1217</v>
      </c>
      <c r="X24" s="28"/>
      <c r="Y24" s="28"/>
      <c r="Z24" s="28">
        <v>1170</v>
      </c>
      <c r="AA24" s="28">
        <v>1226</v>
      </c>
      <c r="AB24" s="28">
        <v>1251</v>
      </c>
      <c r="AC24" s="28">
        <v>1224</v>
      </c>
      <c r="AD24" s="28">
        <v>1257</v>
      </c>
      <c r="AE24" s="28">
        <v>1254</v>
      </c>
      <c r="AF24" s="28">
        <v>1285</v>
      </c>
      <c r="AG24" s="28">
        <v>1227</v>
      </c>
      <c r="AH24" s="28">
        <v>1228</v>
      </c>
      <c r="AI24" s="28">
        <v>1239</v>
      </c>
      <c r="AJ24" s="28"/>
      <c r="AK24" s="28"/>
      <c r="AL24" s="28">
        <v>1260</v>
      </c>
      <c r="AM24" s="28">
        <v>1264</v>
      </c>
      <c r="AN24" s="28">
        <v>1225</v>
      </c>
      <c r="AO24" s="28">
        <v>1301</v>
      </c>
      <c r="AP24" s="28">
        <v>1313</v>
      </c>
      <c r="AQ24" s="28">
        <v>1279</v>
      </c>
      <c r="AR24" s="28"/>
      <c r="AS24" s="28"/>
      <c r="AT24" s="28"/>
      <c r="AU24" s="28"/>
      <c r="AV24" s="28">
        <v>1243</v>
      </c>
      <c r="AW24" s="28"/>
      <c r="AX24" s="28">
        <v>1305</v>
      </c>
      <c r="AY24" s="28">
        <v>1364</v>
      </c>
      <c r="AZ24" s="28">
        <v>1274</v>
      </c>
      <c r="BA24" s="28">
        <v>1264</v>
      </c>
      <c r="BB24" s="28">
        <v>1258</v>
      </c>
      <c r="BC24" s="28">
        <v>1313</v>
      </c>
      <c r="BD24" s="28">
        <v>1337</v>
      </c>
      <c r="BE24" s="28">
        <v>1253</v>
      </c>
      <c r="BF24" s="28"/>
      <c r="BG24" s="28"/>
      <c r="BH24" s="28"/>
      <c r="BI24" s="28"/>
      <c r="BJ24" s="28">
        <v>1203</v>
      </c>
      <c r="BK24" s="28">
        <v>1273</v>
      </c>
      <c r="BL24" s="28">
        <v>1202</v>
      </c>
      <c r="BM24" s="28">
        <v>1203</v>
      </c>
      <c r="BN24" s="28"/>
      <c r="BO24" s="28"/>
      <c r="BP24" s="28"/>
      <c r="BQ24" s="28"/>
      <c r="BR24" s="28">
        <v>993</v>
      </c>
      <c r="BS24" s="28"/>
      <c r="BT24" s="28">
        <v>1200</v>
      </c>
      <c r="BU24" s="28">
        <v>1211</v>
      </c>
      <c r="BV24" s="28"/>
      <c r="BW24" s="28"/>
      <c r="BX24" s="28">
        <v>1222</v>
      </c>
      <c r="BY24" s="28">
        <v>1186</v>
      </c>
      <c r="BZ24" s="28">
        <v>1195</v>
      </c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  <c r="IT24" s="19"/>
      <c r="IU24" s="19"/>
      <c r="IV24" s="19"/>
    </row>
    <row r="25" spans="1:256" s="10" customFormat="1" ht="18.75" customHeight="1">
      <c r="A25" s="22">
        <v>7</v>
      </c>
      <c r="B25" s="16" t="s">
        <v>8</v>
      </c>
      <c r="C25" s="16" t="s">
        <v>13</v>
      </c>
      <c r="D25" s="17" t="s">
        <v>33</v>
      </c>
      <c r="E25" s="18">
        <v>119.38695652173912</v>
      </c>
      <c r="F25" s="18">
        <f t="shared" si="8"/>
        <v>122.36153846153846</v>
      </c>
      <c r="G25" s="17">
        <f t="shared" si="9"/>
        <v>79535</v>
      </c>
      <c r="H25" s="17">
        <f t="shared" si="10"/>
        <v>65</v>
      </c>
      <c r="I25" s="18">
        <f t="shared" si="11"/>
        <v>2.974581939799336</v>
      </c>
      <c r="J25" s="25">
        <f t="shared" si="12"/>
        <v>1308</v>
      </c>
      <c r="K25" s="11">
        <f t="shared" si="13"/>
        <v>2571</v>
      </c>
      <c r="L25" s="11">
        <f t="shared" si="14"/>
        <v>2571</v>
      </c>
      <c r="M25" s="11">
        <f t="shared" si="15"/>
        <v>2499</v>
      </c>
      <c r="N25" s="28"/>
      <c r="O25" s="28"/>
      <c r="P25" s="28">
        <v>1180</v>
      </c>
      <c r="Q25" s="28">
        <v>1213</v>
      </c>
      <c r="R25" s="28">
        <v>1201</v>
      </c>
      <c r="S25" s="28">
        <v>1201</v>
      </c>
      <c r="T25" s="28">
        <v>1148</v>
      </c>
      <c r="U25" s="28">
        <v>1234</v>
      </c>
      <c r="V25" s="28">
        <v>1196</v>
      </c>
      <c r="W25" s="28">
        <v>1212</v>
      </c>
      <c r="X25" s="28">
        <v>1185</v>
      </c>
      <c r="Y25" s="28">
        <v>1227</v>
      </c>
      <c r="Z25" s="28">
        <v>1224</v>
      </c>
      <c r="AA25" s="28">
        <v>1218</v>
      </c>
      <c r="AB25" s="28">
        <v>1199</v>
      </c>
      <c r="AC25" s="28">
        <v>1186</v>
      </c>
      <c r="AD25" s="28">
        <v>1182</v>
      </c>
      <c r="AE25" s="28">
        <v>1182</v>
      </c>
      <c r="AF25" s="28">
        <v>1202</v>
      </c>
      <c r="AG25" s="28">
        <v>1217</v>
      </c>
      <c r="AH25" s="28">
        <v>1194</v>
      </c>
      <c r="AI25" s="28">
        <v>1190</v>
      </c>
      <c r="AJ25" s="28">
        <v>1167</v>
      </c>
      <c r="AK25" s="28">
        <v>1229</v>
      </c>
      <c r="AL25" s="28">
        <v>1190</v>
      </c>
      <c r="AM25" s="28">
        <v>1186</v>
      </c>
      <c r="AN25" s="28">
        <v>1197</v>
      </c>
      <c r="AO25" s="28">
        <v>1199</v>
      </c>
      <c r="AP25" s="28">
        <v>1173</v>
      </c>
      <c r="AQ25" s="28">
        <v>1219</v>
      </c>
      <c r="AR25" s="28">
        <v>1212</v>
      </c>
      <c r="AS25" s="28">
        <v>1272</v>
      </c>
      <c r="AT25" s="28">
        <v>1200</v>
      </c>
      <c r="AU25" s="28">
        <v>1230</v>
      </c>
      <c r="AV25" s="28">
        <v>1171</v>
      </c>
      <c r="AW25" s="28">
        <v>1212</v>
      </c>
      <c r="AX25" s="28">
        <v>1242</v>
      </c>
      <c r="AY25" s="28">
        <v>1257</v>
      </c>
      <c r="AZ25" s="28">
        <v>1204</v>
      </c>
      <c r="BA25" s="28">
        <v>1252</v>
      </c>
      <c r="BB25" s="28">
        <v>1222</v>
      </c>
      <c r="BC25" s="28">
        <v>1266</v>
      </c>
      <c r="BD25" s="28">
        <v>1259</v>
      </c>
      <c r="BE25" s="28">
        <v>1207</v>
      </c>
      <c r="BF25" s="28">
        <v>1236</v>
      </c>
      <c r="BG25" s="28">
        <v>1244</v>
      </c>
      <c r="BH25" s="28">
        <v>1256</v>
      </c>
      <c r="BI25" s="28">
        <v>1277</v>
      </c>
      <c r="BJ25" s="28">
        <v>1209</v>
      </c>
      <c r="BK25" s="28">
        <v>1250</v>
      </c>
      <c r="BL25" s="28">
        <v>1223</v>
      </c>
      <c r="BM25" s="28">
        <v>1244</v>
      </c>
      <c r="BN25" s="28">
        <v>1255</v>
      </c>
      <c r="BO25" s="28">
        <v>1243</v>
      </c>
      <c r="BP25" s="28">
        <v>1263</v>
      </c>
      <c r="BQ25" s="28">
        <v>1308</v>
      </c>
      <c r="BR25" s="28">
        <v>1236</v>
      </c>
      <c r="BS25" s="28">
        <v>1246</v>
      </c>
      <c r="BT25" s="28">
        <v>1240</v>
      </c>
      <c r="BU25" s="28">
        <v>1266</v>
      </c>
      <c r="BV25" s="28">
        <v>1245</v>
      </c>
      <c r="BW25" s="28">
        <v>1258</v>
      </c>
      <c r="BX25" s="28">
        <v>1243</v>
      </c>
      <c r="BY25" s="28">
        <v>1240</v>
      </c>
      <c r="BZ25" s="28">
        <v>1245</v>
      </c>
      <c r="CA25" s="28">
        <v>1262</v>
      </c>
      <c r="CB25" s="28">
        <v>1289</v>
      </c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  <c r="IU25" s="19"/>
      <c r="IV25" s="19"/>
    </row>
    <row r="26" spans="1:256" s="10" customFormat="1" ht="18.75" customHeight="1">
      <c r="A26" s="22">
        <v>8</v>
      </c>
      <c r="B26" s="16" t="s">
        <v>8</v>
      </c>
      <c r="C26" s="16" t="s">
        <v>14</v>
      </c>
      <c r="D26" s="17" t="s">
        <v>34</v>
      </c>
      <c r="E26" s="18">
        <v>123.08333333333333</v>
      </c>
      <c r="F26" s="18">
        <f t="shared" si="8"/>
        <v>119.29677419354839</v>
      </c>
      <c r="G26" s="17">
        <f t="shared" si="9"/>
        <v>36982</v>
      </c>
      <c r="H26" s="17">
        <f t="shared" si="10"/>
        <v>31</v>
      </c>
      <c r="I26" s="18">
        <f t="shared" si="11"/>
        <v>-3.7865591397849414</v>
      </c>
      <c r="J26" s="25">
        <f t="shared" si="12"/>
        <v>1286</v>
      </c>
      <c r="K26" s="11">
        <f t="shared" si="13"/>
        <v>2486</v>
      </c>
      <c r="L26" s="11">
        <f t="shared" si="14"/>
        <v>2481</v>
      </c>
      <c r="M26" s="11">
        <f t="shared" si="15"/>
        <v>2486</v>
      </c>
      <c r="N26" s="28"/>
      <c r="O26" s="28"/>
      <c r="P26" s="28">
        <v>1215</v>
      </c>
      <c r="Q26" s="28">
        <v>1152</v>
      </c>
      <c r="R26" s="28"/>
      <c r="S26" s="28"/>
      <c r="T26" s="28">
        <v>1235</v>
      </c>
      <c r="U26" s="28">
        <v>1251</v>
      </c>
      <c r="V26" s="28"/>
      <c r="W26" s="28"/>
      <c r="X26" s="28">
        <v>1203</v>
      </c>
      <c r="Y26" s="28">
        <v>1160</v>
      </c>
      <c r="Z26" s="28"/>
      <c r="AA26" s="28"/>
      <c r="AB26" s="28">
        <v>1136</v>
      </c>
      <c r="AC26" s="28">
        <v>1160</v>
      </c>
      <c r="AD26" s="28"/>
      <c r="AE26" s="28"/>
      <c r="AF26" s="28">
        <v>1200</v>
      </c>
      <c r="AG26" s="28">
        <v>1237</v>
      </c>
      <c r="AH26" s="28"/>
      <c r="AI26" s="28"/>
      <c r="AJ26" s="28">
        <v>1170</v>
      </c>
      <c r="AK26" s="28">
        <v>1189</v>
      </c>
      <c r="AL26" s="28"/>
      <c r="AM26" s="28"/>
      <c r="AN26" s="28">
        <v>1117</v>
      </c>
      <c r="AO26" s="28">
        <v>1087</v>
      </c>
      <c r="AP26" s="28"/>
      <c r="AQ26" s="28"/>
      <c r="AR26" s="28"/>
      <c r="AS26" s="28"/>
      <c r="AT26" s="28">
        <v>1222</v>
      </c>
      <c r="AU26" s="28">
        <v>1188</v>
      </c>
      <c r="AV26" s="28"/>
      <c r="AW26" s="28"/>
      <c r="AX26" s="28">
        <v>1230</v>
      </c>
      <c r="AY26" s="28">
        <v>1201</v>
      </c>
      <c r="AZ26" s="28"/>
      <c r="BA26" s="28"/>
      <c r="BB26" s="28">
        <v>1154</v>
      </c>
      <c r="BC26" s="28">
        <v>1245</v>
      </c>
      <c r="BD26" s="28"/>
      <c r="BE26" s="28"/>
      <c r="BF26" s="28">
        <v>1230</v>
      </c>
      <c r="BG26" s="28">
        <v>1100</v>
      </c>
      <c r="BH26" s="28"/>
      <c r="BI26" s="28"/>
      <c r="BJ26" s="28">
        <v>1183</v>
      </c>
      <c r="BK26" s="28">
        <v>1202</v>
      </c>
      <c r="BL26" s="28"/>
      <c r="BM26" s="28"/>
      <c r="BN26" s="28"/>
      <c r="BO26" s="28"/>
      <c r="BP26" s="28"/>
      <c r="BQ26" s="28"/>
      <c r="BR26" s="28">
        <v>1105</v>
      </c>
      <c r="BS26" s="28">
        <v>1240</v>
      </c>
      <c r="BT26" s="28"/>
      <c r="BU26" s="28"/>
      <c r="BV26" s="28">
        <v>1204</v>
      </c>
      <c r="BW26" s="28">
        <v>1199</v>
      </c>
      <c r="BX26" s="28"/>
      <c r="BY26" s="28"/>
      <c r="BZ26" s="28">
        <v>1200</v>
      </c>
      <c r="CA26" s="28">
        <v>1281</v>
      </c>
      <c r="CB26" s="28">
        <v>1286</v>
      </c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  <c r="IT26" s="19"/>
      <c r="IU26" s="19"/>
      <c r="IV26" s="19"/>
    </row>
    <row r="27" spans="1:256" s="10" customFormat="1" ht="18.75" customHeight="1">
      <c r="A27" s="22">
        <v>9</v>
      </c>
      <c r="B27" s="16" t="s">
        <v>8</v>
      </c>
      <c r="C27" s="16" t="s">
        <v>29</v>
      </c>
      <c r="D27" s="17" t="s">
        <v>33</v>
      </c>
      <c r="E27" s="18">
        <v>110.55151515151515</v>
      </c>
      <c r="F27" s="18">
        <f t="shared" si="8"/>
        <v>111.4</v>
      </c>
      <c r="G27" s="17">
        <f t="shared" si="9"/>
        <v>36762</v>
      </c>
      <c r="H27" s="17">
        <f t="shared" si="10"/>
        <v>33</v>
      </c>
      <c r="I27" s="18">
        <f t="shared" si="11"/>
        <v>0.8484848484848584</v>
      </c>
      <c r="J27" s="25">
        <f t="shared" si="12"/>
        <v>1184</v>
      </c>
      <c r="K27" s="11">
        <f t="shared" si="13"/>
        <v>2331</v>
      </c>
      <c r="L27" s="11">
        <f t="shared" si="14"/>
        <v>2208</v>
      </c>
      <c r="M27" s="11">
        <f t="shared" si="15"/>
        <v>2331</v>
      </c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>
        <v>1049</v>
      </c>
      <c r="AC27" s="28">
        <v>1160</v>
      </c>
      <c r="AD27" s="28">
        <v>1090</v>
      </c>
      <c r="AE27" s="28">
        <v>1089</v>
      </c>
      <c r="AF27" s="28">
        <v>1146</v>
      </c>
      <c r="AG27" s="28">
        <v>1093</v>
      </c>
      <c r="AH27" s="28">
        <v>1077</v>
      </c>
      <c r="AI27" s="28">
        <v>1134</v>
      </c>
      <c r="AJ27" s="28">
        <v>1096</v>
      </c>
      <c r="AK27" s="28">
        <v>1122</v>
      </c>
      <c r="AL27" s="28">
        <v>1096</v>
      </c>
      <c r="AM27" s="28">
        <v>1113</v>
      </c>
      <c r="AN27" s="28">
        <v>1122</v>
      </c>
      <c r="AO27" s="28">
        <v>1091</v>
      </c>
      <c r="AP27" s="28">
        <v>1145</v>
      </c>
      <c r="AQ27" s="28">
        <v>1139</v>
      </c>
      <c r="AR27" s="28">
        <v>1131</v>
      </c>
      <c r="AS27" s="28">
        <v>1115</v>
      </c>
      <c r="AT27" s="28">
        <v>1088</v>
      </c>
      <c r="AU27" s="28">
        <v>1176</v>
      </c>
      <c r="AV27" s="28">
        <v>1040</v>
      </c>
      <c r="AW27" s="28">
        <v>1184</v>
      </c>
      <c r="AX27" s="28">
        <v>1151</v>
      </c>
      <c r="AY27" s="28">
        <v>1129</v>
      </c>
      <c r="AZ27" s="28">
        <v>1150</v>
      </c>
      <c r="BA27" s="28">
        <v>1181</v>
      </c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>
        <v>1156</v>
      </c>
      <c r="BW27" s="28">
        <v>1052</v>
      </c>
      <c r="BX27" s="28">
        <v>1062</v>
      </c>
      <c r="BY27" s="28">
        <v>1121</v>
      </c>
      <c r="BZ27" s="28">
        <v>1133</v>
      </c>
      <c r="CA27" s="28">
        <v>1063</v>
      </c>
      <c r="CB27" s="28">
        <v>1068</v>
      </c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  <c r="IU27" s="19"/>
      <c r="IV27" s="19"/>
    </row>
    <row r="28" spans="1:256" s="10" customFormat="1" ht="18.75" customHeight="1">
      <c r="A28" s="22">
        <v>10</v>
      </c>
      <c r="B28" s="16" t="s">
        <v>8</v>
      </c>
      <c r="C28" s="16" t="s">
        <v>17</v>
      </c>
      <c r="D28" s="17" t="s">
        <v>33</v>
      </c>
      <c r="E28" s="18">
        <v>106.42249999999999</v>
      </c>
      <c r="F28" s="18">
        <f t="shared" si="8"/>
        <v>103.84444444444443</v>
      </c>
      <c r="G28" s="17">
        <f t="shared" si="9"/>
        <v>65422</v>
      </c>
      <c r="H28" s="17">
        <f t="shared" si="10"/>
        <v>63</v>
      </c>
      <c r="I28" s="18">
        <f t="shared" si="11"/>
        <v>-2.578055555555551</v>
      </c>
      <c r="J28" s="25">
        <f t="shared" si="12"/>
        <v>1150</v>
      </c>
      <c r="K28" s="11">
        <f t="shared" si="13"/>
        <v>2239</v>
      </c>
      <c r="L28" s="11">
        <f t="shared" si="14"/>
        <v>2239</v>
      </c>
      <c r="M28" s="11">
        <f t="shared" si="15"/>
        <v>2203</v>
      </c>
      <c r="N28" s="28">
        <v>882</v>
      </c>
      <c r="O28" s="28">
        <v>979</v>
      </c>
      <c r="P28" s="28">
        <v>1015</v>
      </c>
      <c r="Q28" s="28">
        <v>1055</v>
      </c>
      <c r="R28" s="28">
        <v>948</v>
      </c>
      <c r="S28" s="28">
        <v>1020</v>
      </c>
      <c r="T28" s="28">
        <v>1027</v>
      </c>
      <c r="U28" s="28">
        <v>999</v>
      </c>
      <c r="V28" s="28">
        <v>1003</v>
      </c>
      <c r="W28" s="28">
        <v>1031</v>
      </c>
      <c r="X28" s="28">
        <v>1028</v>
      </c>
      <c r="Y28" s="28">
        <v>1054</v>
      </c>
      <c r="Z28" s="28">
        <v>893</v>
      </c>
      <c r="AA28" s="28">
        <v>1033</v>
      </c>
      <c r="AB28" s="28">
        <v>989</v>
      </c>
      <c r="AC28" s="28">
        <v>1043</v>
      </c>
      <c r="AD28" s="28">
        <v>980</v>
      </c>
      <c r="AE28" s="28">
        <v>1026</v>
      </c>
      <c r="AF28" s="28">
        <v>985</v>
      </c>
      <c r="AG28" s="28">
        <v>1052</v>
      </c>
      <c r="AH28" s="28">
        <v>994</v>
      </c>
      <c r="AI28" s="28">
        <v>1081</v>
      </c>
      <c r="AJ28" s="28">
        <v>977</v>
      </c>
      <c r="AK28" s="28">
        <v>974</v>
      </c>
      <c r="AL28" s="28">
        <v>1000</v>
      </c>
      <c r="AM28" s="28">
        <v>1049</v>
      </c>
      <c r="AN28" s="28">
        <v>1049</v>
      </c>
      <c r="AO28" s="28">
        <v>1046</v>
      </c>
      <c r="AP28" s="28">
        <v>1042</v>
      </c>
      <c r="AQ28" s="28">
        <v>1033</v>
      </c>
      <c r="AR28" s="28">
        <v>1086</v>
      </c>
      <c r="AS28" s="28">
        <v>1085</v>
      </c>
      <c r="AT28" s="28">
        <v>1084</v>
      </c>
      <c r="AU28" s="28">
        <v>1026</v>
      </c>
      <c r="AV28" s="28">
        <v>1002</v>
      </c>
      <c r="AW28" s="28">
        <v>1073</v>
      </c>
      <c r="AX28" s="28">
        <v>1087</v>
      </c>
      <c r="AY28" s="28">
        <v>1116</v>
      </c>
      <c r="AZ28" s="28">
        <v>1087</v>
      </c>
      <c r="BA28" s="28">
        <v>1115</v>
      </c>
      <c r="BB28" s="28">
        <v>1055</v>
      </c>
      <c r="BC28" s="28">
        <v>1068</v>
      </c>
      <c r="BD28" s="28">
        <v>1043</v>
      </c>
      <c r="BE28" s="28">
        <v>1059</v>
      </c>
      <c r="BF28" s="28">
        <v>1060</v>
      </c>
      <c r="BG28" s="28">
        <v>1084</v>
      </c>
      <c r="BH28" s="28">
        <v>1038</v>
      </c>
      <c r="BI28" s="28">
        <v>988</v>
      </c>
      <c r="BJ28" s="28">
        <v>1049</v>
      </c>
      <c r="BK28" s="28">
        <v>1083</v>
      </c>
      <c r="BL28" s="28"/>
      <c r="BM28" s="28"/>
      <c r="BN28" s="28">
        <v>1038</v>
      </c>
      <c r="BO28" s="28">
        <v>1079</v>
      </c>
      <c r="BP28" s="28">
        <v>1080</v>
      </c>
      <c r="BQ28" s="28">
        <v>1033</v>
      </c>
      <c r="BR28" s="28">
        <v>1074</v>
      </c>
      <c r="BS28" s="28">
        <v>1041</v>
      </c>
      <c r="BT28" s="28">
        <v>1009</v>
      </c>
      <c r="BU28" s="28">
        <v>1062</v>
      </c>
      <c r="BV28" s="28"/>
      <c r="BW28" s="28"/>
      <c r="BX28" s="28">
        <v>1150</v>
      </c>
      <c r="BY28" s="28">
        <v>1089</v>
      </c>
      <c r="BZ28" s="28">
        <v>951</v>
      </c>
      <c r="CA28" s="28">
        <v>1102</v>
      </c>
      <c r="CB28" s="28">
        <v>1139</v>
      </c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  <c r="IS28" s="19"/>
      <c r="IT28" s="19"/>
      <c r="IU28" s="19"/>
      <c r="IV28" s="19"/>
    </row>
    <row r="29" spans="1:256" s="10" customFormat="1" ht="18.75" customHeight="1">
      <c r="A29" s="22">
        <v>11</v>
      </c>
      <c r="B29" s="16" t="s">
        <v>8</v>
      </c>
      <c r="C29" s="16" t="s">
        <v>21</v>
      </c>
      <c r="D29" s="17" t="s">
        <v>35</v>
      </c>
      <c r="E29" s="18">
        <v>101.05416666666666</v>
      </c>
      <c r="F29" s="18">
        <f t="shared" si="8"/>
        <v>103.255</v>
      </c>
      <c r="G29" s="17">
        <f t="shared" si="9"/>
        <v>61953</v>
      </c>
      <c r="H29" s="17">
        <f t="shared" si="10"/>
        <v>60</v>
      </c>
      <c r="I29" s="18">
        <f t="shared" si="11"/>
        <v>2.2008333333333354</v>
      </c>
      <c r="J29" s="25">
        <f t="shared" si="12"/>
        <v>1144</v>
      </c>
      <c r="K29" s="11">
        <f t="shared" si="13"/>
        <v>2189</v>
      </c>
      <c r="L29" s="11">
        <f t="shared" si="14"/>
        <v>2148</v>
      </c>
      <c r="M29" s="11">
        <f t="shared" si="15"/>
        <v>2189</v>
      </c>
      <c r="N29" s="28"/>
      <c r="O29" s="28"/>
      <c r="P29" s="28">
        <v>1007</v>
      </c>
      <c r="Q29" s="28">
        <v>1055</v>
      </c>
      <c r="R29" s="28">
        <v>984</v>
      </c>
      <c r="S29" s="28">
        <v>1001</v>
      </c>
      <c r="T29" s="28">
        <v>962</v>
      </c>
      <c r="U29" s="28">
        <v>1032</v>
      </c>
      <c r="V29" s="28">
        <v>1017</v>
      </c>
      <c r="W29" s="28">
        <v>1015</v>
      </c>
      <c r="X29" s="28">
        <v>990</v>
      </c>
      <c r="Y29" s="28">
        <v>982</v>
      </c>
      <c r="Z29" s="28">
        <v>1041</v>
      </c>
      <c r="AA29" s="28">
        <v>1046</v>
      </c>
      <c r="AB29" s="28">
        <v>960</v>
      </c>
      <c r="AC29" s="28">
        <v>1002</v>
      </c>
      <c r="AD29" s="28">
        <v>1004</v>
      </c>
      <c r="AE29" s="28">
        <v>1074</v>
      </c>
      <c r="AF29" s="28">
        <v>1054</v>
      </c>
      <c r="AG29" s="28">
        <v>992</v>
      </c>
      <c r="AH29" s="28">
        <v>1017</v>
      </c>
      <c r="AI29" s="28">
        <v>1050</v>
      </c>
      <c r="AJ29" s="28">
        <v>1014</v>
      </c>
      <c r="AK29" s="28">
        <v>1044</v>
      </c>
      <c r="AL29" s="28">
        <v>1036</v>
      </c>
      <c r="AM29" s="28">
        <v>1053</v>
      </c>
      <c r="AN29" s="28"/>
      <c r="AO29" s="28"/>
      <c r="AP29" s="28">
        <v>999</v>
      </c>
      <c r="AQ29" s="28">
        <v>1030</v>
      </c>
      <c r="AR29" s="28">
        <v>1065</v>
      </c>
      <c r="AS29" s="28"/>
      <c r="AT29" s="28">
        <v>1068</v>
      </c>
      <c r="AU29" s="28">
        <v>984</v>
      </c>
      <c r="AV29" s="28">
        <v>977</v>
      </c>
      <c r="AW29" s="28">
        <v>1072</v>
      </c>
      <c r="AX29" s="28">
        <v>1144</v>
      </c>
      <c r="AY29" s="28">
        <v>1045</v>
      </c>
      <c r="AZ29" s="28">
        <v>1035</v>
      </c>
      <c r="BA29" s="28">
        <v>1086</v>
      </c>
      <c r="BB29" s="28">
        <v>1076</v>
      </c>
      <c r="BC29" s="28">
        <v>1072</v>
      </c>
      <c r="BD29" s="28">
        <v>980</v>
      </c>
      <c r="BE29" s="28">
        <v>956</v>
      </c>
      <c r="BF29" s="28">
        <v>1030</v>
      </c>
      <c r="BG29" s="28">
        <v>1042</v>
      </c>
      <c r="BH29" s="28">
        <v>1068</v>
      </c>
      <c r="BI29" s="28">
        <v>1034</v>
      </c>
      <c r="BJ29" s="28">
        <v>997</v>
      </c>
      <c r="BK29" s="28">
        <v>995</v>
      </c>
      <c r="BL29" s="28">
        <v>1020</v>
      </c>
      <c r="BM29" s="28">
        <v>1080</v>
      </c>
      <c r="BN29" s="28">
        <v>1077</v>
      </c>
      <c r="BO29" s="28">
        <v>1033</v>
      </c>
      <c r="BP29" s="28">
        <v>993</v>
      </c>
      <c r="BQ29" s="28">
        <v>1033</v>
      </c>
      <c r="BR29" s="28">
        <v>1039</v>
      </c>
      <c r="BS29" s="28">
        <v>1052</v>
      </c>
      <c r="BT29" s="28">
        <v>1071</v>
      </c>
      <c r="BU29" s="28">
        <v>978</v>
      </c>
      <c r="BV29" s="28">
        <v>1058</v>
      </c>
      <c r="BW29" s="28">
        <v>1089</v>
      </c>
      <c r="BX29" s="28">
        <v>1043</v>
      </c>
      <c r="BY29" s="28">
        <v>1077</v>
      </c>
      <c r="BZ29" s="28"/>
      <c r="CA29" s="28"/>
      <c r="CB29" s="28">
        <v>1123</v>
      </c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  <c r="IT29" s="19"/>
      <c r="IU29" s="19"/>
      <c r="IV29" s="19"/>
    </row>
    <row r="30" spans="1:256" s="10" customFormat="1" ht="18.75" customHeight="1">
      <c r="A30" s="22">
        <v>12</v>
      </c>
      <c r="B30" s="16" t="s">
        <v>8</v>
      </c>
      <c r="C30" s="16" t="s">
        <v>48</v>
      </c>
      <c r="D30" s="17" t="s">
        <v>33</v>
      </c>
      <c r="E30" s="20"/>
      <c r="F30" s="18">
        <f t="shared" si="8"/>
        <v>102.79230769230769</v>
      </c>
      <c r="G30" s="17">
        <f t="shared" si="9"/>
        <v>13363</v>
      </c>
      <c r="H30" s="17">
        <f t="shared" si="10"/>
        <v>13</v>
      </c>
      <c r="I30" s="17"/>
      <c r="J30" s="11"/>
      <c r="K30" s="11"/>
      <c r="L30" s="11"/>
      <c r="M30" s="11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>
        <v>1025</v>
      </c>
      <c r="BQ30" s="28">
        <v>941</v>
      </c>
      <c r="BR30" s="28">
        <v>977</v>
      </c>
      <c r="BS30" s="28">
        <v>955</v>
      </c>
      <c r="BT30" s="28">
        <v>1009</v>
      </c>
      <c r="BU30" s="28">
        <v>1010</v>
      </c>
      <c r="BV30" s="28">
        <v>1078</v>
      </c>
      <c r="BW30" s="28">
        <v>1072</v>
      </c>
      <c r="BX30" s="28">
        <v>998</v>
      </c>
      <c r="BY30" s="28">
        <v>1082</v>
      </c>
      <c r="BZ30" s="28">
        <v>1108</v>
      </c>
      <c r="CA30" s="28">
        <v>1078</v>
      </c>
      <c r="CB30" s="28">
        <v>1030</v>
      </c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  <c r="IQ30" s="19"/>
      <c r="IR30" s="19"/>
      <c r="IS30" s="19"/>
      <c r="IT30" s="19"/>
      <c r="IU30" s="19"/>
      <c r="IV30" s="19"/>
    </row>
    <row r="31" spans="1:256" s="10" customFormat="1" ht="18.75" customHeight="1">
      <c r="A31" s="22">
        <v>13</v>
      </c>
      <c r="B31" s="16" t="s">
        <v>8</v>
      </c>
      <c r="C31" s="16" t="s">
        <v>20</v>
      </c>
      <c r="D31" s="17" t="s">
        <v>35</v>
      </c>
      <c r="E31" s="18">
        <v>100.97727272727272</v>
      </c>
      <c r="F31" s="18">
        <f t="shared" si="8"/>
        <v>100.47692307692307</v>
      </c>
      <c r="G31" s="17">
        <f t="shared" si="9"/>
        <v>65310</v>
      </c>
      <c r="H31" s="17">
        <f t="shared" si="10"/>
        <v>65</v>
      </c>
      <c r="I31" s="18">
        <f>F31-E31</f>
        <v>-0.5003496503496478</v>
      </c>
      <c r="J31" s="25">
        <f>MAX(N31:CX31)</f>
        <v>1110</v>
      </c>
      <c r="K31" s="11">
        <f>MAX(L31:M31)</f>
        <v>2146</v>
      </c>
      <c r="L31" s="11">
        <f>MAX(BB31+BC31,BD31+BE31,BF31+BG31,BH31+BI31,BJ31+BK31,BL31+BM31,BN31+BO31,BP31+BQ31,BR31+BS31,BT31+BU31,BV31+BW31,BX31+BY31,BZ31+CA31,CB31+CC31,CD31+CE31,CF31+CG31)</f>
        <v>2082</v>
      </c>
      <c r="M31" s="11">
        <f>MAX(N31+O31,P31+Q31,R31+S31,T31+U31,V31+W31,X31+Y31,Z31+AA31,AB31+AC31,AD31+AE31,AF31+AG31,AH31+AI31,AJ31+AK31,AL31+AM31,AN31+AO31,AP31+AQ31,AR31+AS31,AT31+AU31,AV31+AW31,AX31+AY31,AZ31+BA31)</f>
        <v>2146</v>
      </c>
      <c r="N31" s="28">
        <v>1040</v>
      </c>
      <c r="O31" s="28">
        <v>1037</v>
      </c>
      <c r="P31" s="28">
        <v>923</v>
      </c>
      <c r="Q31" s="28">
        <v>1060</v>
      </c>
      <c r="R31" s="28">
        <v>1000</v>
      </c>
      <c r="S31" s="28">
        <v>995</v>
      </c>
      <c r="T31" s="28">
        <v>1041</v>
      </c>
      <c r="U31" s="28">
        <v>1015</v>
      </c>
      <c r="V31" s="28">
        <v>1005</v>
      </c>
      <c r="W31" s="28">
        <v>1006</v>
      </c>
      <c r="X31" s="28">
        <v>1031</v>
      </c>
      <c r="Y31" s="28">
        <v>1045</v>
      </c>
      <c r="Z31" s="28">
        <v>960</v>
      </c>
      <c r="AA31" s="28">
        <v>965</v>
      </c>
      <c r="AB31" s="28">
        <v>923</v>
      </c>
      <c r="AC31" s="28">
        <v>952</v>
      </c>
      <c r="AD31" s="28">
        <v>969</v>
      </c>
      <c r="AE31" s="28">
        <v>1012</v>
      </c>
      <c r="AF31" s="28">
        <v>1038</v>
      </c>
      <c r="AG31" s="28">
        <v>958</v>
      </c>
      <c r="AH31" s="28">
        <v>1072</v>
      </c>
      <c r="AI31" s="28">
        <v>1031</v>
      </c>
      <c r="AJ31" s="28">
        <v>1038</v>
      </c>
      <c r="AK31" s="28">
        <v>1036</v>
      </c>
      <c r="AL31" s="28">
        <v>954</v>
      </c>
      <c r="AM31" s="28">
        <v>1061</v>
      </c>
      <c r="AN31" s="28">
        <v>1044</v>
      </c>
      <c r="AO31" s="28">
        <v>1036</v>
      </c>
      <c r="AP31" s="28">
        <v>1110</v>
      </c>
      <c r="AQ31" s="28">
        <v>1036</v>
      </c>
      <c r="AR31" s="28">
        <v>1008</v>
      </c>
      <c r="AS31" s="28">
        <v>1051</v>
      </c>
      <c r="AT31" s="28">
        <v>1001</v>
      </c>
      <c r="AU31" s="28">
        <v>1038</v>
      </c>
      <c r="AV31" s="28">
        <v>1012</v>
      </c>
      <c r="AW31" s="28">
        <v>1018</v>
      </c>
      <c r="AX31" s="28">
        <v>922</v>
      </c>
      <c r="AY31" s="28">
        <v>1016</v>
      </c>
      <c r="AZ31" s="28">
        <v>906</v>
      </c>
      <c r="BA31" s="28">
        <v>964</v>
      </c>
      <c r="BB31" s="28">
        <v>1036</v>
      </c>
      <c r="BC31" s="28">
        <v>933</v>
      </c>
      <c r="BD31" s="28"/>
      <c r="BE31" s="28"/>
      <c r="BF31" s="28">
        <v>959</v>
      </c>
      <c r="BG31" s="28">
        <v>1069</v>
      </c>
      <c r="BH31" s="28">
        <v>889</v>
      </c>
      <c r="BI31" s="28">
        <v>1054</v>
      </c>
      <c r="BJ31" s="28">
        <v>911</v>
      </c>
      <c r="BK31" s="28">
        <v>949</v>
      </c>
      <c r="BL31" s="28">
        <v>948</v>
      </c>
      <c r="BM31" s="28">
        <v>908</v>
      </c>
      <c r="BN31" s="28">
        <v>968</v>
      </c>
      <c r="BO31" s="28">
        <v>1073</v>
      </c>
      <c r="BP31" s="28">
        <v>1037</v>
      </c>
      <c r="BQ31" s="28">
        <v>1045</v>
      </c>
      <c r="BR31" s="28">
        <v>1029</v>
      </c>
      <c r="BS31" s="28">
        <v>998</v>
      </c>
      <c r="BT31" s="28">
        <v>1068</v>
      </c>
      <c r="BU31" s="28">
        <v>980</v>
      </c>
      <c r="BV31" s="28">
        <v>991</v>
      </c>
      <c r="BW31" s="28">
        <v>1013</v>
      </c>
      <c r="BX31" s="28">
        <v>1000</v>
      </c>
      <c r="BY31" s="28">
        <v>1024</v>
      </c>
      <c r="BZ31" s="28">
        <v>1061</v>
      </c>
      <c r="CA31" s="28">
        <v>1000</v>
      </c>
      <c r="CB31" s="28">
        <v>1038</v>
      </c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  <c r="IS31" s="19"/>
      <c r="IT31" s="19"/>
      <c r="IU31" s="19"/>
      <c r="IV31" s="19"/>
    </row>
    <row r="32" spans="1:256" s="10" customFormat="1" ht="18.75" customHeight="1">
      <c r="A32" s="22">
        <v>14</v>
      </c>
      <c r="B32" s="16" t="s">
        <v>8</v>
      </c>
      <c r="C32" s="16" t="s">
        <v>19</v>
      </c>
      <c r="D32" s="17" t="s">
        <v>35</v>
      </c>
      <c r="E32" s="18">
        <v>100.28382352941176</v>
      </c>
      <c r="F32" s="18">
        <f t="shared" si="8"/>
        <v>99.00508474576272</v>
      </c>
      <c r="G32" s="17">
        <f t="shared" si="9"/>
        <v>58413</v>
      </c>
      <c r="H32" s="17">
        <f t="shared" si="10"/>
        <v>59</v>
      </c>
      <c r="I32" s="18">
        <f>F32-E32</f>
        <v>-1.2787387836490467</v>
      </c>
      <c r="J32" s="25">
        <f>MAX(N32:CX32)</f>
        <v>1113</v>
      </c>
      <c r="K32" s="11">
        <f>MAX(L32:M32)</f>
        <v>2081</v>
      </c>
      <c r="L32" s="11">
        <f>MAX(BB32+BC32,BD32+BE32,BF32+BG32,BH32+BI32,BJ32+BK32,BL32+BM32,BN32+BO32,BP32+BQ32,BR32+BS32,BT32+BU32,BV32+BW32,BX32+BY32,BZ32+CA32,CB32+CC32,CD32+CE32,CF32+CG32)</f>
        <v>2075</v>
      </c>
      <c r="M32" s="11">
        <f>MAX(N32+O32,P32+Q32,R32+S32,T32+U32,V32+W32,X32+Y32,Z32+AA32,AB32+AC32,AD32+AE32,AF32+AG32,AH32+AI32,AJ32+AK32,AL32+AM32,AN32+AO32,AP32+AQ32,AR32+AS32,AT32+AU32,AV32+AW32,AX32+AY32,AZ32+BA32)</f>
        <v>2081</v>
      </c>
      <c r="N32" s="28"/>
      <c r="O32" s="28"/>
      <c r="P32" s="28">
        <v>992</v>
      </c>
      <c r="Q32" s="28">
        <v>1016</v>
      </c>
      <c r="R32" s="28">
        <v>971</v>
      </c>
      <c r="S32" s="28">
        <v>1026</v>
      </c>
      <c r="T32" s="28">
        <v>1034</v>
      </c>
      <c r="U32" s="28">
        <v>1047</v>
      </c>
      <c r="V32" s="28">
        <v>980</v>
      </c>
      <c r="W32" s="28">
        <v>1086</v>
      </c>
      <c r="X32" s="28"/>
      <c r="Y32" s="28"/>
      <c r="Z32" s="28">
        <v>964</v>
      </c>
      <c r="AA32" s="28">
        <v>1027</v>
      </c>
      <c r="AB32" s="28">
        <v>942</v>
      </c>
      <c r="AC32" s="28">
        <v>983</v>
      </c>
      <c r="AD32" s="28">
        <v>1018</v>
      </c>
      <c r="AE32" s="28">
        <v>959</v>
      </c>
      <c r="AF32" s="28">
        <v>1010</v>
      </c>
      <c r="AG32" s="28">
        <v>1000</v>
      </c>
      <c r="AH32" s="28">
        <v>896</v>
      </c>
      <c r="AI32" s="28">
        <v>991</v>
      </c>
      <c r="AJ32" s="28">
        <v>1035</v>
      </c>
      <c r="AK32" s="28">
        <v>999</v>
      </c>
      <c r="AL32" s="28">
        <v>967</v>
      </c>
      <c r="AM32" s="28">
        <v>954</v>
      </c>
      <c r="AN32" s="28">
        <v>939</v>
      </c>
      <c r="AO32" s="28">
        <v>1010</v>
      </c>
      <c r="AP32" s="28">
        <v>926</v>
      </c>
      <c r="AQ32" s="28">
        <v>1113</v>
      </c>
      <c r="AR32" s="28">
        <v>932</v>
      </c>
      <c r="AS32" s="28">
        <v>941</v>
      </c>
      <c r="AT32" s="28">
        <v>974</v>
      </c>
      <c r="AU32" s="28">
        <v>1089</v>
      </c>
      <c r="AV32" s="28">
        <v>922</v>
      </c>
      <c r="AW32" s="28">
        <v>1029</v>
      </c>
      <c r="AX32" s="28">
        <v>1027</v>
      </c>
      <c r="AY32" s="28">
        <v>1005</v>
      </c>
      <c r="AZ32" s="28"/>
      <c r="BA32" s="28"/>
      <c r="BB32" s="28">
        <v>996</v>
      </c>
      <c r="BC32" s="28">
        <v>999</v>
      </c>
      <c r="BD32" s="28">
        <v>919</v>
      </c>
      <c r="BE32" s="28">
        <v>921</v>
      </c>
      <c r="BF32" s="28">
        <v>1033</v>
      </c>
      <c r="BG32" s="28">
        <v>1040</v>
      </c>
      <c r="BH32" s="28"/>
      <c r="BI32" s="28"/>
      <c r="BJ32" s="28">
        <v>977</v>
      </c>
      <c r="BK32" s="28">
        <v>992</v>
      </c>
      <c r="BL32" s="28">
        <v>1036</v>
      </c>
      <c r="BM32" s="28">
        <v>986</v>
      </c>
      <c r="BN32" s="28">
        <v>960</v>
      </c>
      <c r="BO32" s="28">
        <v>988</v>
      </c>
      <c r="BP32" s="28">
        <v>922</v>
      </c>
      <c r="BQ32" s="28">
        <v>991</v>
      </c>
      <c r="BR32" s="28">
        <v>1061</v>
      </c>
      <c r="BS32" s="28">
        <v>1014</v>
      </c>
      <c r="BT32" s="28">
        <v>998</v>
      </c>
      <c r="BU32" s="28">
        <v>928</v>
      </c>
      <c r="BV32" s="28">
        <v>916</v>
      </c>
      <c r="BW32" s="28">
        <v>1002</v>
      </c>
      <c r="BX32" s="28">
        <v>1011</v>
      </c>
      <c r="BY32" s="28">
        <v>959</v>
      </c>
      <c r="BZ32" s="28">
        <v>1032</v>
      </c>
      <c r="CA32" s="28">
        <v>976</v>
      </c>
      <c r="CB32" s="28">
        <v>952</v>
      </c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  <c r="IS32" s="19"/>
      <c r="IT32" s="19"/>
      <c r="IU32" s="19"/>
      <c r="IV32" s="19"/>
    </row>
    <row r="33" spans="1:256" s="10" customFormat="1" ht="18.75" customHeight="1">
      <c r="A33" s="22">
        <v>15</v>
      </c>
      <c r="B33" s="16" t="s">
        <v>8</v>
      </c>
      <c r="C33" s="16" t="s">
        <v>18</v>
      </c>
      <c r="D33" s="17" t="s">
        <v>33</v>
      </c>
      <c r="E33" s="18">
        <v>101.5</v>
      </c>
      <c r="F33" s="18">
        <f t="shared" si="8"/>
        <v>98.8</v>
      </c>
      <c r="G33" s="17">
        <f t="shared" si="9"/>
        <v>7904</v>
      </c>
      <c r="H33" s="17">
        <f t="shared" si="10"/>
        <v>8</v>
      </c>
      <c r="I33" s="18">
        <f>F33-E33</f>
        <v>-2.700000000000003</v>
      </c>
      <c r="J33" s="25">
        <f>MAX(N33:CX33)</f>
        <v>1066</v>
      </c>
      <c r="K33" s="11">
        <f>MAX(L33:M33)</f>
        <v>2094</v>
      </c>
      <c r="L33" s="11">
        <f>MAX(BB33+BC33,BD33+BE33,BF33+BG33,BH33+BI33,BJ33+BK33,BL33+BM33,BN33+BO33,BP33+BQ33,BR33+BS33,BT33+BU33,BV33+BW33,BX33+BY33,BZ33+CA33,CB33+CC33,CD33+CE33,CF33+CG33)</f>
        <v>0</v>
      </c>
      <c r="M33" s="11">
        <f>MAX(N33+O33,P33+Q33,R33+S33,T33+U33,V33+W33,X33+Y33,Z33+AA33,AB33+AC33,AD33+AE33,AF33+AG33,AH33+AI33,AJ33+AK33,AL33+AM33,AN33+AO33,AP33+AQ33,AR33+AS33,AT33+AU33,AV33+AW33,AX33+AY33,AZ33+BA33)</f>
        <v>2094</v>
      </c>
      <c r="N33" s="28"/>
      <c r="O33" s="28"/>
      <c r="P33" s="28"/>
      <c r="Q33" s="28"/>
      <c r="R33" s="28"/>
      <c r="S33" s="28"/>
      <c r="T33" s="28">
        <v>1052</v>
      </c>
      <c r="U33" s="28">
        <v>1042</v>
      </c>
      <c r="V33" s="28">
        <v>952</v>
      </c>
      <c r="W33" s="28">
        <v>916</v>
      </c>
      <c r="X33" s="28"/>
      <c r="Y33" s="28"/>
      <c r="Z33" s="28">
        <v>973</v>
      </c>
      <c r="AA33" s="28">
        <v>1066</v>
      </c>
      <c r="AB33" s="28">
        <v>904</v>
      </c>
      <c r="AC33" s="28">
        <v>999</v>
      </c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  <c r="IR33" s="19"/>
      <c r="IS33" s="19"/>
      <c r="IT33" s="19"/>
      <c r="IU33" s="19"/>
      <c r="IV33" s="19"/>
    </row>
    <row r="34" spans="1:256" s="10" customFormat="1" ht="18.75" customHeight="1">
      <c r="A34" s="22">
        <v>16</v>
      </c>
      <c r="B34" s="16" t="s">
        <v>8</v>
      </c>
      <c r="C34" s="16" t="s">
        <v>22</v>
      </c>
      <c r="D34" s="17" t="s">
        <v>35</v>
      </c>
      <c r="E34" s="18">
        <v>94.79464285714286</v>
      </c>
      <c r="F34" s="18">
        <f t="shared" si="8"/>
        <v>96.56727272727272</v>
      </c>
      <c r="G34" s="17">
        <f t="shared" si="9"/>
        <v>53112</v>
      </c>
      <c r="H34" s="17">
        <f t="shared" si="10"/>
        <v>55</v>
      </c>
      <c r="I34" s="18">
        <f>F34-E34</f>
        <v>1.7726298701298617</v>
      </c>
      <c r="J34" s="25">
        <f>MAX(N34:CX34)</f>
        <v>1059</v>
      </c>
      <c r="K34" s="11">
        <f>MAX(L34:M34)</f>
        <v>2028</v>
      </c>
      <c r="L34" s="11">
        <f>MAX(BB34+BC34,BD34+BE34,BF34+BG34,BH34+BI34,BJ34+BK34,BL34+BM34,BN34+BO34,BP34+BQ34,BR34+BS34,BT34+BU34,BV34+BW34,BX34+BY34,BZ34+CA34,CB34+CC34,CD34+CE34,CF34+CG34)</f>
        <v>2028</v>
      </c>
      <c r="M34" s="11">
        <f>MAX(N34+O34,P34+Q34,R34+S34,T34+U34,V34+W34,X34+Y34,Z34+AA34,AB34+AC34,AD34+AE34,AF34+AG34,AH34+AI34,AJ34+AK34,AL34+AM34,AN34+AO34,AP34+AQ34,AR34+AS34,AT34+AU34,AV34+AW34,AX34+AY34,AZ34+BA34)</f>
        <v>1999</v>
      </c>
      <c r="N34" s="28">
        <v>924</v>
      </c>
      <c r="O34" s="28">
        <v>920</v>
      </c>
      <c r="P34" s="28">
        <v>959</v>
      </c>
      <c r="Q34" s="28">
        <v>894</v>
      </c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>
        <v>933</v>
      </c>
      <c r="AC34" s="28">
        <v>980</v>
      </c>
      <c r="AD34" s="28">
        <v>948</v>
      </c>
      <c r="AE34" s="28">
        <v>1051</v>
      </c>
      <c r="AF34" s="28">
        <v>993</v>
      </c>
      <c r="AG34" s="28">
        <v>928</v>
      </c>
      <c r="AH34" s="28">
        <v>970</v>
      </c>
      <c r="AI34" s="28">
        <v>968</v>
      </c>
      <c r="AJ34" s="28">
        <v>920</v>
      </c>
      <c r="AK34" s="28">
        <v>935</v>
      </c>
      <c r="AL34" s="28">
        <v>978</v>
      </c>
      <c r="AM34" s="28">
        <v>967</v>
      </c>
      <c r="AN34" s="28">
        <v>932</v>
      </c>
      <c r="AO34" s="28">
        <v>967</v>
      </c>
      <c r="AP34" s="28">
        <v>972</v>
      </c>
      <c r="AQ34" s="28">
        <v>962</v>
      </c>
      <c r="AR34" s="28">
        <v>915</v>
      </c>
      <c r="AS34" s="28">
        <v>984</v>
      </c>
      <c r="AT34" s="28"/>
      <c r="AU34" s="28"/>
      <c r="AV34" s="28">
        <v>958</v>
      </c>
      <c r="AW34" s="28">
        <v>992</v>
      </c>
      <c r="AX34" s="28">
        <v>1004</v>
      </c>
      <c r="AY34" s="28">
        <v>924</v>
      </c>
      <c r="AZ34" s="28">
        <v>1002</v>
      </c>
      <c r="BA34" s="28">
        <v>985</v>
      </c>
      <c r="BB34" s="28">
        <v>979</v>
      </c>
      <c r="BC34" s="28">
        <v>961</v>
      </c>
      <c r="BD34" s="28">
        <v>948</v>
      </c>
      <c r="BE34" s="28">
        <v>951</v>
      </c>
      <c r="BF34" s="28">
        <v>986</v>
      </c>
      <c r="BG34" s="28">
        <v>945</v>
      </c>
      <c r="BH34" s="28">
        <v>971</v>
      </c>
      <c r="BI34" s="28">
        <v>965</v>
      </c>
      <c r="BJ34" s="28">
        <v>962</v>
      </c>
      <c r="BK34" s="28">
        <v>927</v>
      </c>
      <c r="BL34" s="28">
        <v>981</v>
      </c>
      <c r="BM34" s="28">
        <v>923</v>
      </c>
      <c r="BN34" s="28">
        <v>989</v>
      </c>
      <c r="BO34" s="28">
        <v>964</v>
      </c>
      <c r="BP34" s="28">
        <v>1035</v>
      </c>
      <c r="BQ34" s="28">
        <v>972</v>
      </c>
      <c r="BR34" s="28">
        <v>1059</v>
      </c>
      <c r="BS34" s="28">
        <v>912</v>
      </c>
      <c r="BT34" s="28">
        <v>991</v>
      </c>
      <c r="BU34" s="28">
        <v>979</v>
      </c>
      <c r="BV34" s="28">
        <v>1035</v>
      </c>
      <c r="BW34" s="28">
        <v>993</v>
      </c>
      <c r="BX34" s="28">
        <v>1021</v>
      </c>
      <c r="BY34" s="28">
        <v>961</v>
      </c>
      <c r="BZ34" s="28">
        <v>933</v>
      </c>
      <c r="CA34" s="28">
        <v>953</v>
      </c>
      <c r="CB34" s="28">
        <v>951</v>
      </c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  <c r="IQ34" s="19"/>
      <c r="IR34" s="19"/>
      <c r="IS34" s="19"/>
      <c r="IT34" s="19"/>
      <c r="IU34" s="19"/>
      <c r="IV34" s="19"/>
    </row>
    <row r="35" spans="1:256" s="10" customFormat="1" ht="18.75" customHeight="1">
      <c r="A35" s="22">
        <v>17</v>
      </c>
      <c r="B35" s="16" t="s">
        <v>8</v>
      </c>
      <c r="C35" s="16" t="s">
        <v>47</v>
      </c>
      <c r="D35" s="17" t="s">
        <v>33</v>
      </c>
      <c r="E35" s="18"/>
      <c r="F35" s="18">
        <f t="shared" si="8"/>
        <v>76.65</v>
      </c>
      <c r="G35" s="17">
        <f t="shared" si="9"/>
        <v>1533</v>
      </c>
      <c r="H35" s="17">
        <f t="shared" si="10"/>
        <v>2</v>
      </c>
      <c r="I35" s="18"/>
      <c r="J35" s="25"/>
      <c r="K35" s="11"/>
      <c r="L35" s="11"/>
      <c r="M35" s="11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>
        <v>727</v>
      </c>
      <c r="BI35" s="28">
        <v>806</v>
      </c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  <c r="IU35" s="19"/>
      <c r="IV35" s="19"/>
    </row>
    <row r="36" spans="1:256" s="10" customFormat="1" ht="18.75" customHeight="1">
      <c r="A36" s="22">
        <v>18</v>
      </c>
      <c r="B36" s="16" t="s">
        <v>8</v>
      </c>
      <c r="C36" s="16" t="s">
        <v>16</v>
      </c>
      <c r="D36" s="17" t="s">
        <v>33</v>
      </c>
      <c r="E36" s="18">
        <v>108.48965517241379</v>
      </c>
      <c r="F36" s="18">
        <f t="shared" si="8"/>
        <v>0</v>
      </c>
      <c r="G36" s="17">
        <f t="shared" si="9"/>
        <v>0</v>
      </c>
      <c r="H36" s="17">
        <f t="shared" si="10"/>
        <v>1</v>
      </c>
      <c r="I36" s="18">
        <f>F36-E36</f>
        <v>-108.48965517241379</v>
      </c>
      <c r="J36" s="25">
        <f>MAX(N36:CX36)</f>
        <v>0</v>
      </c>
      <c r="K36" s="11">
        <f>MAX(L36:M36)</f>
        <v>0</v>
      </c>
      <c r="L36" s="11">
        <f>MAX(BB36+BC36,BD36+BE36,BF36+BG36,BH36+BI36,BJ36+BK36,BL36+BM36,BN36+BO36,BP36+BQ36,BR36+BS36,BT36+BU36,BV36+BW36,BX36+BY36,BZ36+CA36,CB36+CC36,CD36+CE36,CF36+CG36)</f>
        <v>0</v>
      </c>
      <c r="M36" s="11">
        <f>MAX(N36+O36,P36+Q36,R36+S36,T36+U36,V36+W36,X36+Y36,Z36+AA36,AB36+AC36,AD36+AE36,AF36+AG36,AH36+AI36,AJ36+AK36,AL36+AM36,AN36+AO36,AP36+AQ36,AR36+AS36,AT36+AU36,AV36+AW36,AX36+AY36,AZ36+BA36)</f>
        <v>0</v>
      </c>
      <c r="N36" s="28">
        <v>0</v>
      </c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  <c r="IR36" s="19"/>
      <c r="IS36" s="19"/>
      <c r="IT36" s="19"/>
      <c r="IU36" s="19"/>
      <c r="IV36" s="19"/>
    </row>
    <row r="37" spans="1:256" s="10" customFormat="1" ht="18.75" customHeight="1">
      <c r="A37" s="22"/>
      <c r="B37" s="15"/>
      <c r="C37" s="15"/>
      <c r="D37" s="23"/>
      <c r="E37" s="20"/>
      <c r="F37" s="20"/>
      <c r="G37" s="17"/>
      <c r="H37" s="17"/>
      <c r="I37" s="17"/>
      <c r="J37" s="11"/>
      <c r="K37" s="11"/>
      <c r="L37" s="11"/>
      <c r="M37" s="11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9"/>
      <c r="IP37" s="19"/>
      <c r="IQ37" s="19"/>
      <c r="IR37" s="19"/>
      <c r="IS37" s="19"/>
      <c r="IT37" s="19"/>
      <c r="IU37" s="19"/>
      <c r="IV37" s="19"/>
    </row>
    <row r="38" spans="1:256" s="10" customFormat="1" ht="18.75" customHeight="1">
      <c r="A38" s="22"/>
      <c r="B38" s="15"/>
      <c r="C38" s="15"/>
      <c r="D38" s="23"/>
      <c r="E38" s="20"/>
      <c r="F38" s="20"/>
      <c r="G38" s="17"/>
      <c r="H38" s="17"/>
      <c r="I38" s="17"/>
      <c r="J38" s="11"/>
      <c r="K38" s="11"/>
      <c r="L38" s="11"/>
      <c r="M38" s="11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  <c r="II38" s="19"/>
      <c r="IJ38" s="19"/>
      <c r="IK38" s="19"/>
      <c r="IL38" s="19"/>
      <c r="IM38" s="19"/>
      <c r="IN38" s="19"/>
      <c r="IO38" s="19"/>
      <c r="IP38" s="19"/>
      <c r="IQ38" s="19"/>
      <c r="IR38" s="19"/>
      <c r="IS38" s="19"/>
      <c r="IT38" s="19"/>
      <c r="IU38" s="19"/>
      <c r="IV38" s="19"/>
    </row>
    <row r="39" spans="1:256" s="10" customFormat="1" ht="18.75" customHeight="1">
      <c r="A39" s="22"/>
      <c r="B39" s="15"/>
      <c r="C39" s="16"/>
      <c r="D39" s="17"/>
      <c r="E39" s="20"/>
      <c r="F39" s="20"/>
      <c r="G39" s="17"/>
      <c r="H39" s="17"/>
      <c r="I39" s="17"/>
      <c r="J39" s="11"/>
      <c r="K39" s="11"/>
      <c r="L39" s="11"/>
      <c r="M39" s="11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  <c r="IP39" s="19"/>
      <c r="IQ39" s="19"/>
      <c r="IR39" s="19"/>
      <c r="IS39" s="19"/>
      <c r="IT39" s="19"/>
      <c r="IU39" s="19"/>
      <c r="IV39" s="19"/>
    </row>
    <row r="40" spans="1:130" s="10" customFormat="1" ht="18.75" customHeight="1">
      <c r="A40" s="22"/>
      <c r="B40" s="16"/>
      <c r="C40" s="16"/>
      <c r="D40" s="17"/>
      <c r="E40" s="20"/>
      <c r="F40" s="20"/>
      <c r="G40" s="17"/>
      <c r="H40" s="17"/>
      <c r="I40" s="17"/>
      <c r="J40" s="11"/>
      <c r="K40" s="11"/>
      <c r="L40" s="11"/>
      <c r="M40" s="11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</row>
    <row r="41" spans="1:130" s="10" customFormat="1" ht="18.75" customHeight="1">
      <c r="A41" s="21"/>
      <c r="B41" s="40" t="s">
        <v>23</v>
      </c>
      <c r="C41" s="40"/>
      <c r="D41" s="40"/>
      <c r="E41" s="18">
        <f>AVERAGE(E19:E40)</f>
        <v>115.32751030048163</v>
      </c>
      <c r="F41" s="18">
        <f>AVERAGE(F19:F40)</f>
        <v>106.25805057733197</v>
      </c>
      <c r="G41" s="17">
        <f>SUM($G$19:$G$40)</f>
        <v>919114</v>
      </c>
      <c r="H41" s="17">
        <f>SUM($H$19:$H$40)</f>
        <v>793</v>
      </c>
      <c r="I41" s="17"/>
      <c r="J41" s="11"/>
      <c r="K41" s="11"/>
      <c r="L41" s="11"/>
      <c r="M41" s="11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</row>
    <row r="42" spans="1:130" s="10" customFormat="1" ht="18.75" customHeight="1">
      <c r="A42" s="41" t="s">
        <v>24</v>
      </c>
      <c r="B42" s="41"/>
      <c r="C42" s="41"/>
      <c r="D42" s="41"/>
      <c r="E42" s="18">
        <f>AVERAGE($E$15,$E$41)</f>
        <v>119.3226940420275</v>
      </c>
      <c r="F42" s="18">
        <f>AVERAGE($F$15,$F$41)</f>
        <v>115.69255061790842</v>
      </c>
      <c r="G42" s="17">
        <f>SUM($G$15,$G$41)</f>
        <v>1493437</v>
      </c>
      <c r="H42" s="17">
        <f>SUM($H$15,$H$41)</f>
        <v>1258</v>
      </c>
      <c r="I42" s="17"/>
      <c r="J42" s="11"/>
      <c r="K42" s="11"/>
      <c r="L42" s="11"/>
      <c r="M42" s="11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</row>
    <row r="43" ht="18.75" customHeight="1"/>
    <row r="50" spans="4:6" ht="15">
      <c r="D50" s="3" t="s">
        <v>32</v>
      </c>
      <c r="E50" s="38" t="s">
        <v>45</v>
      </c>
      <c r="F50" s="38" t="s">
        <v>43</v>
      </c>
    </row>
    <row r="52" spans="1:256" ht="15">
      <c r="A52" s="4">
        <f>A$4</f>
        <v>1</v>
      </c>
      <c r="B52" s="4" t="str">
        <f>B$4</f>
        <v>Dhr.</v>
      </c>
      <c r="C52" s="4" t="str">
        <f>C$4</f>
        <v>Wibiër,  H</v>
      </c>
      <c r="D52" s="1" t="str">
        <f aca="true" t="shared" si="16" ref="D52:D60">D4</f>
        <v>A</v>
      </c>
      <c r="E52" s="5">
        <f>F$4</f>
        <v>141.3446153846154</v>
      </c>
      <c r="F52" s="5">
        <f>E$4</f>
        <v>140.521875</v>
      </c>
      <c r="G52" s="9">
        <f aca="true" t="shared" si="17" ref="G52:G60">MIN(E52-F52)</f>
        <v>0.8227403846154004</v>
      </c>
      <c r="H52" s="3">
        <f aca="true" t="shared" si="18" ref="H52:H58">H4</f>
        <v>65</v>
      </c>
      <c r="I52" s="3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  <c r="IV52" s="4"/>
    </row>
    <row r="53" spans="1:256" ht="15">
      <c r="A53" s="4">
        <f>A$5</f>
        <v>2</v>
      </c>
      <c r="B53" s="4" t="str">
        <f>B$5</f>
        <v>Dhr.</v>
      </c>
      <c r="C53" s="4" t="str">
        <f>C$5</f>
        <v>Schalen,  J</v>
      </c>
      <c r="D53" s="1" t="str">
        <f t="shared" si="16"/>
        <v>A</v>
      </c>
      <c r="E53" s="5">
        <f>F$5</f>
        <v>133.88235294117646</v>
      </c>
      <c r="F53" s="5">
        <f>E$5</f>
        <v>133.37115384615385</v>
      </c>
      <c r="G53" s="9">
        <f t="shared" si="17"/>
        <v>0.5111990950226186</v>
      </c>
      <c r="H53" s="3">
        <f t="shared" si="18"/>
        <v>51</v>
      </c>
      <c r="I53" s="3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  <c r="IV53" s="4"/>
    </row>
    <row r="54" spans="1:256" ht="15">
      <c r="A54" s="4">
        <f>A$6</f>
        <v>3</v>
      </c>
      <c r="B54" s="4" t="str">
        <f>B$6</f>
        <v>Dhr.</v>
      </c>
      <c r="C54" s="4" t="str">
        <f>C$6</f>
        <v>Veen,  L</v>
      </c>
      <c r="D54" s="1" t="str">
        <f t="shared" si="16"/>
        <v>A</v>
      </c>
      <c r="E54" s="5">
        <f>F$6</f>
        <v>133.3109090909091</v>
      </c>
      <c r="F54" s="5">
        <f>E$6</f>
        <v>132.66190476190476</v>
      </c>
      <c r="G54" s="9">
        <f t="shared" si="17"/>
        <v>0.6490043290043275</v>
      </c>
      <c r="H54" s="3">
        <f t="shared" si="18"/>
        <v>55</v>
      </c>
      <c r="I54" s="3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</row>
    <row r="55" spans="1:256" ht="15">
      <c r="A55" s="4">
        <f>A$7</f>
        <v>4</v>
      </c>
      <c r="B55" s="4" t="str">
        <f>B$7</f>
        <v>Dhr.</v>
      </c>
      <c r="C55" s="4" t="str">
        <f>C$7</f>
        <v>Goor,  J. van</v>
      </c>
      <c r="D55" s="1" t="str">
        <f t="shared" si="16"/>
        <v>B</v>
      </c>
      <c r="E55" s="5">
        <f>F$7</f>
        <v>129.5593220338983</v>
      </c>
      <c r="F55" s="5">
        <f>E$7</f>
        <v>127.06507936507937</v>
      </c>
      <c r="G55" s="9">
        <f t="shared" si="17"/>
        <v>2.494242668818927</v>
      </c>
      <c r="H55" s="3">
        <f t="shared" si="18"/>
        <v>59</v>
      </c>
      <c r="I55" s="3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</row>
    <row r="56" spans="1:256" ht="15">
      <c r="A56" s="4">
        <f>A$8</f>
        <v>5</v>
      </c>
      <c r="B56" s="4" t="str">
        <f>B$8</f>
        <v>Dhr.</v>
      </c>
      <c r="C56" s="4" t="str">
        <f>C$8</f>
        <v>Dolfsma,  J</v>
      </c>
      <c r="D56" s="1" t="str">
        <f t="shared" si="16"/>
        <v>B</v>
      </c>
      <c r="E56" s="5">
        <f>F$8</f>
        <v>121.89344262295083</v>
      </c>
      <c r="F56" s="5">
        <f>E$8</f>
        <v>121.39166666666668</v>
      </c>
      <c r="G56" s="9">
        <f t="shared" si="17"/>
        <v>0.5017759562841491</v>
      </c>
      <c r="H56" s="3">
        <f t="shared" si="18"/>
        <v>61</v>
      </c>
      <c r="I56" s="3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  <c r="IV56" s="4"/>
    </row>
    <row r="57" spans="1:256" ht="15">
      <c r="A57" s="4">
        <f>A$9</f>
        <v>6</v>
      </c>
      <c r="B57" s="4" t="str">
        <f>B$9</f>
        <v>Dhr.</v>
      </c>
      <c r="C57" s="4" t="str">
        <f>C$9</f>
        <v>Snoyer,  J</v>
      </c>
      <c r="D57" s="1" t="str">
        <f t="shared" si="16"/>
        <v>B</v>
      </c>
      <c r="E57" s="5">
        <f>F$9</f>
        <v>121.78363636363636</v>
      </c>
      <c r="F57" s="5">
        <f>E$9</f>
        <v>121.46515151515152</v>
      </c>
      <c r="G57" s="9">
        <f t="shared" si="17"/>
        <v>0.31848484848484304</v>
      </c>
      <c r="H57" s="3">
        <f t="shared" si="18"/>
        <v>55</v>
      </c>
      <c r="I57" s="3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  <c r="IV57" s="4"/>
    </row>
    <row r="58" spans="1:256" ht="15">
      <c r="A58" s="4">
        <f>A$10</f>
        <v>7</v>
      </c>
      <c r="B58" s="4" t="str">
        <f>B$10</f>
        <v>Dhr.</v>
      </c>
      <c r="C58" s="4" t="str">
        <f>C$10</f>
        <v>Johan van Beek</v>
      </c>
      <c r="D58" s="1" t="str">
        <f t="shared" si="16"/>
        <v>C</v>
      </c>
      <c r="E58" s="5">
        <f>F$10</f>
        <v>104.00727272727272</v>
      </c>
      <c r="F58" s="5">
        <f>E$10</f>
        <v>101.63214285714285</v>
      </c>
      <c r="G58" s="9">
        <f t="shared" si="17"/>
        <v>2.375129870129868</v>
      </c>
      <c r="H58" s="3">
        <f t="shared" si="18"/>
        <v>55</v>
      </c>
      <c r="I58" s="3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</row>
    <row r="59" spans="1:256" ht="15">
      <c r="A59" s="4">
        <f>A$11</f>
        <v>8</v>
      </c>
      <c r="B59" s="4" t="str">
        <f>B$11</f>
        <v>Dhr.</v>
      </c>
      <c r="C59" s="4" t="str">
        <f>C$11</f>
        <v>Snoyer,  D</v>
      </c>
      <c r="D59" s="1" t="str">
        <f t="shared" si="16"/>
        <v>D</v>
      </c>
      <c r="E59" s="5">
        <f>F$11</f>
        <v>102.36190476190475</v>
      </c>
      <c r="F59" s="5">
        <f>E$11</f>
        <v>100.66101694915254</v>
      </c>
      <c r="G59" s="9">
        <f t="shared" si="17"/>
        <v>1.7008878127522138</v>
      </c>
      <c r="H59" s="3">
        <f>H11</f>
        <v>63</v>
      </c>
      <c r="I59" s="3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  <c r="IV59" s="4"/>
    </row>
    <row r="60" spans="1:256" ht="15">
      <c r="A60" s="4">
        <f>A$12</f>
        <v>9</v>
      </c>
      <c r="B60" s="4" t="str">
        <f>B$12</f>
        <v>Dhr.</v>
      </c>
      <c r="C60" s="4" t="str">
        <f>C$12</f>
        <v>Wibiër,  A</v>
      </c>
      <c r="D60" s="1" t="str">
        <f t="shared" si="16"/>
        <v>A</v>
      </c>
      <c r="E60" s="5">
        <f>F$12</f>
        <v>138</v>
      </c>
      <c r="F60" s="5">
        <f>E$12</f>
        <v>131.0909090909091</v>
      </c>
      <c r="G60" s="9">
        <f t="shared" si="17"/>
        <v>6.9090909090909065</v>
      </c>
      <c r="H60" s="3">
        <f>H12</f>
        <v>1</v>
      </c>
      <c r="I60" s="3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  <c r="IV60" s="4"/>
    </row>
    <row r="61" spans="1:256" ht="15">
      <c r="A61" s="4"/>
      <c r="B61" s="4"/>
      <c r="C61" s="4"/>
      <c r="D61" s="4"/>
      <c r="E61" s="5"/>
      <c r="F61" s="5"/>
      <c r="G61" s="9"/>
      <c r="H61" s="3"/>
      <c r="I61" s="3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  <c r="IV61" s="4"/>
    </row>
    <row r="62" spans="1:256" ht="15">
      <c r="A62" s="4"/>
      <c r="B62" s="4"/>
      <c r="C62" s="4"/>
      <c r="D62" s="4"/>
      <c r="E62" s="5"/>
      <c r="F62" s="5"/>
      <c r="G62" s="9"/>
      <c r="H62" s="3"/>
      <c r="I62" s="3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</row>
    <row r="63" spans="1:256" ht="15">
      <c r="A63" s="4"/>
      <c r="B63" s="4"/>
      <c r="C63" s="4"/>
      <c r="D63" s="4" t="s">
        <v>32</v>
      </c>
      <c r="E63" s="39" t="s">
        <v>45</v>
      </c>
      <c r="F63" s="39" t="s">
        <v>46</v>
      </c>
      <c r="G63" s="9"/>
      <c r="H63" s="3"/>
      <c r="I63" s="3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  <c r="IV63" s="4"/>
    </row>
    <row r="64" spans="1:256" ht="15">
      <c r="A64" s="4"/>
      <c r="B64" s="4"/>
      <c r="C64" s="4"/>
      <c r="D64" s="4"/>
      <c r="E64" s="5"/>
      <c r="F64" s="5"/>
      <c r="G64" s="9"/>
      <c r="H64" s="3"/>
      <c r="I64" s="3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  <c r="IV64" s="4"/>
    </row>
    <row r="65" spans="1:256" ht="15">
      <c r="A65" s="4">
        <f>A$19</f>
        <v>1</v>
      </c>
      <c r="B65" s="4" t="str">
        <f>B$19</f>
        <v>Mw.</v>
      </c>
      <c r="C65" s="4" t="str">
        <f>C$19</f>
        <v>Westerhof,  A</v>
      </c>
      <c r="D65" s="1" t="str">
        <f aca="true" t="shared" si="19" ref="D65:D73">D19</f>
        <v>A</v>
      </c>
      <c r="E65" s="5">
        <f>F$19</f>
        <v>138.61964285714288</v>
      </c>
      <c r="F65" s="5">
        <f>E$19</f>
        <v>136.64769230769232</v>
      </c>
      <c r="G65" s="9">
        <f aca="true" t="shared" si="20" ref="G65:G81">MIN(E65-F65)</f>
        <v>1.971950549450554</v>
      </c>
      <c r="H65" s="3">
        <f aca="true" t="shared" si="21" ref="H65:H73">H19</f>
        <v>56</v>
      </c>
      <c r="I65" s="3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</row>
    <row r="66" spans="1:256" ht="15">
      <c r="A66" s="4">
        <f>A$20</f>
        <v>2</v>
      </c>
      <c r="B66" s="4" t="str">
        <f>B$20</f>
        <v>Mw.</v>
      </c>
      <c r="C66" s="4" t="str">
        <f>C$20</f>
        <v>Veen,  D</v>
      </c>
      <c r="D66" s="1" t="str">
        <f t="shared" si="19"/>
        <v>A</v>
      </c>
      <c r="E66" s="5">
        <f>F$20</f>
        <v>132.85272727272726</v>
      </c>
      <c r="F66" s="5">
        <f>E$20</f>
        <v>132.1125</v>
      </c>
      <c r="G66" s="9">
        <f t="shared" si="20"/>
        <v>0.7402272727272532</v>
      </c>
      <c r="H66" s="3">
        <f t="shared" si="21"/>
        <v>55</v>
      </c>
      <c r="I66" s="3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</row>
    <row r="67" spans="1:256" ht="15">
      <c r="A67" s="4">
        <f>A$21</f>
        <v>3</v>
      </c>
      <c r="B67" s="4" t="str">
        <f>B$21</f>
        <v>Mw.</v>
      </c>
      <c r="C67" s="4" t="str">
        <f>C$21</f>
        <v>Starke,  H</v>
      </c>
      <c r="D67" s="1" t="str">
        <f t="shared" si="19"/>
        <v>A</v>
      </c>
      <c r="E67" s="5">
        <f>F$21</f>
        <v>129.7949152542373</v>
      </c>
      <c r="F67" s="5">
        <f>E$21</f>
        <v>129.91538461538462</v>
      </c>
      <c r="G67" s="9">
        <f t="shared" si="20"/>
        <v>-0.12046936114731466</v>
      </c>
      <c r="H67" s="3">
        <f t="shared" si="21"/>
        <v>59</v>
      </c>
      <c r="I67" s="3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</row>
    <row r="68" spans="1:256" ht="15">
      <c r="A68" s="4">
        <f>A$22</f>
        <v>4</v>
      </c>
      <c r="B68" s="4" t="str">
        <f>B$22</f>
        <v>Mw.</v>
      </c>
      <c r="C68" s="4" t="str">
        <f>C$22</f>
        <v>Wibiër,  J</v>
      </c>
      <c r="D68" s="1" t="str">
        <f t="shared" si="19"/>
        <v>B</v>
      </c>
      <c r="E68" s="5">
        <f>F$22</f>
        <v>128.41692307692307</v>
      </c>
      <c r="F68" s="5">
        <f>E$22</f>
        <v>128.76470588235296</v>
      </c>
      <c r="G68" s="9">
        <f t="shared" si="20"/>
        <v>-0.3477828054298868</v>
      </c>
      <c r="H68" s="3">
        <f t="shared" si="21"/>
        <v>65</v>
      </c>
      <c r="I68" s="3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</row>
    <row r="69" spans="1:256" ht="15">
      <c r="A69" s="4">
        <f>A$23</f>
        <v>5</v>
      </c>
      <c r="B69" s="4" t="str">
        <f>B$23</f>
        <v>Mw.</v>
      </c>
      <c r="C69" s="4" t="str">
        <f>C$23</f>
        <v>Mostert,  H</v>
      </c>
      <c r="D69" s="1" t="str">
        <f t="shared" si="19"/>
        <v>B</v>
      </c>
      <c r="E69" s="5">
        <f>F$23</f>
        <v>124.81833333333334</v>
      </c>
      <c r="F69" s="5">
        <f>E$23</f>
        <v>125.50147058823529</v>
      </c>
      <c r="G69" s="9">
        <f t="shared" si="20"/>
        <v>-0.6831372549019505</v>
      </c>
      <c r="H69" s="3">
        <f t="shared" si="21"/>
        <v>60</v>
      </c>
      <c r="I69" s="3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</row>
    <row r="70" spans="1:256" ht="15">
      <c r="A70" s="4">
        <f>A$24</f>
        <v>6</v>
      </c>
      <c r="B70" s="4" t="str">
        <f>B$24</f>
        <v>Mw.</v>
      </c>
      <c r="C70" s="4" t="str">
        <f>C$24</f>
        <v>Snoyer,  L</v>
      </c>
      <c r="D70" s="1" t="str">
        <f t="shared" si="19"/>
        <v>B</v>
      </c>
      <c r="E70" s="5">
        <f>F$24</f>
        <v>123.69302325581396</v>
      </c>
      <c r="F70" s="5">
        <f>E$24</f>
        <v>125.75454545454545</v>
      </c>
      <c r="G70" s="9">
        <f t="shared" si="20"/>
        <v>-2.0615221987314953</v>
      </c>
      <c r="H70" s="3">
        <f t="shared" si="21"/>
        <v>43</v>
      </c>
      <c r="I70" s="3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</row>
    <row r="71" spans="1:256" ht="15">
      <c r="A71" s="4">
        <f>A$25</f>
        <v>7</v>
      </c>
      <c r="B71" s="4" t="str">
        <f>B$25</f>
        <v>Mw.</v>
      </c>
      <c r="C71" s="4" t="str">
        <f>C$25</f>
        <v>Goor,  A.van</v>
      </c>
      <c r="D71" s="1" t="str">
        <f t="shared" si="19"/>
        <v>C</v>
      </c>
      <c r="E71" s="5">
        <f>F$25</f>
        <v>122.36153846153846</v>
      </c>
      <c r="F71" s="5">
        <f>E$25</f>
        <v>119.38695652173912</v>
      </c>
      <c r="G71" s="9">
        <f t="shared" si="20"/>
        <v>2.974581939799336</v>
      </c>
      <c r="H71" s="3">
        <f t="shared" si="21"/>
        <v>65</v>
      </c>
      <c r="I71" s="3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</row>
    <row r="72" spans="1:256" ht="15">
      <c r="A72" s="4">
        <f>A$26</f>
        <v>8</v>
      </c>
      <c r="B72" s="4" t="str">
        <f>B$26</f>
        <v>Mw.</v>
      </c>
      <c r="C72" s="4" t="str">
        <f>C$26</f>
        <v>Schreur,  H</v>
      </c>
      <c r="D72" s="1" t="str">
        <f t="shared" si="19"/>
        <v>B</v>
      </c>
      <c r="E72" s="5">
        <f>F$26</f>
        <v>119.29677419354839</v>
      </c>
      <c r="F72" s="5">
        <f>E$26</f>
        <v>123.08333333333333</v>
      </c>
      <c r="G72" s="9">
        <f t="shared" si="20"/>
        <v>-3.7865591397849414</v>
      </c>
      <c r="H72" s="3">
        <f t="shared" si="21"/>
        <v>31</v>
      </c>
      <c r="I72" s="3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</row>
    <row r="73" spans="1:256" ht="15">
      <c r="A73" s="4">
        <f>A$27</f>
        <v>9</v>
      </c>
      <c r="B73" s="4" t="str">
        <f>B$27</f>
        <v>Mw.</v>
      </c>
      <c r="C73" s="4" t="str">
        <f>C$27</f>
        <v>Bakker, H</v>
      </c>
      <c r="D73" s="1" t="str">
        <f t="shared" si="19"/>
        <v>C</v>
      </c>
      <c r="E73" s="5">
        <f>F$27</f>
        <v>111.4</v>
      </c>
      <c r="F73" s="5">
        <f>E$27</f>
        <v>110.55151515151515</v>
      </c>
      <c r="G73" s="9">
        <f t="shared" si="20"/>
        <v>0.8484848484848584</v>
      </c>
      <c r="H73" s="3">
        <f t="shared" si="21"/>
        <v>33</v>
      </c>
      <c r="I73" s="3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</row>
    <row r="74" spans="1:256" ht="15">
      <c r="A74" s="4">
        <f>A$28</f>
        <v>10</v>
      </c>
      <c r="B74" s="4" t="str">
        <f>B$28</f>
        <v>Mw.</v>
      </c>
      <c r="C74" s="4" t="str">
        <f>C$28</f>
        <v>Snoyer,  R</v>
      </c>
      <c r="D74" s="1" t="str">
        <f aca="true" t="shared" si="22" ref="D74:D81">D28</f>
        <v>C</v>
      </c>
      <c r="E74" s="5">
        <f>F$28</f>
        <v>103.84444444444443</v>
      </c>
      <c r="F74" s="5">
        <f>E$28</f>
        <v>106.42249999999999</v>
      </c>
      <c r="G74" s="9">
        <f t="shared" si="20"/>
        <v>-2.578055555555551</v>
      </c>
      <c r="H74" s="3">
        <f aca="true" t="shared" si="23" ref="H74:H81">H28</f>
        <v>63</v>
      </c>
      <c r="I74" s="3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</row>
    <row r="75" spans="1:256" ht="15">
      <c r="A75" s="4">
        <f>A$29</f>
        <v>11</v>
      </c>
      <c r="B75" s="4" t="str">
        <f>B$29</f>
        <v>Mw.</v>
      </c>
      <c r="C75" s="4" t="str">
        <f>C$29</f>
        <v>Peters,  A</v>
      </c>
      <c r="D75" s="1" t="str">
        <f t="shared" si="22"/>
        <v>D</v>
      </c>
      <c r="E75" s="5">
        <f>F$29</f>
        <v>103.255</v>
      </c>
      <c r="F75" s="5">
        <f>E$29</f>
        <v>101.05416666666666</v>
      </c>
      <c r="G75" s="9">
        <f t="shared" si="20"/>
        <v>2.2008333333333354</v>
      </c>
      <c r="H75" s="3">
        <f t="shared" si="23"/>
        <v>60</v>
      </c>
      <c r="I75" s="3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</row>
    <row r="76" spans="1:256" ht="15">
      <c r="A76" s="4">
        <f>A$30</f>
        <v>12</v>
      </c>
      <c r="B76" s="4" t="str">
        <f>B$30</f>
        <v>Mw.</v>
      </c>
      <c r="C76" s="4" t="str">
        <f>C$30</f>
        <v>Soyza,  P. de</v>
      </c>
      <c r="D76" s="1" t="str">
        <f t="shared" si="22"/>
        <v>C</v>
      </c>
      <c r="E76" s="5">
        <f>F$30</f>
        <v>102.79230769230769</v>
      </c>
      <c r="F76" s="5">
        <f>E$30</f>
        <v>0</v>
      </c>
      <c r="G76" s="9">
        <f t="shared" si="20"/>
        <v>102.79230769230769</v>
      </c>
      <c r="H76" s="3">
        <f t="shared" si="23"/>
        <v>13</v>
      </c>
      <c r="I76" s="3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  <c r="IU76" s="4"/>
      <c r="IV76" s="4"/>
    </row>
    <row r="77" spans="1:256" ht="15">
      <c r="A77" s="4">
        <f>A$31</f>
        <v>13</v>
      </c>
      <c r="B77" s="4" t="str">
        <f>B$31</f>
        <v>Mw.</v>
      </c>
      <c r="C77" s="4" t="str">
        <f>C$31</f>
        <v>Beek,  R.van</v>
      </c>
      <c r="D77" s="1" t="str">
        <f t="shared" si="22"/>
        <v>D</v>
      </c>
      <c r="E77" s="5">
        <f>F$31</f>
        <v>100.47692307692307</v>
      </c>
      <c r="F77" s="5">
        <f>E$31</f>
        <v>100.97727272727272</v>
      </c>
      <c r="G77" s="9">
        <f t="shared" si="20"/>
        <v>-0.5003496503496478</v>
      </c>
      <c r="H77" s="3">
        <f t="shared" si="23"/>
        <v>65</v>
      </c>
      <c r="I77" s="3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  <c r="IR77" s="4"/>
      <c r="IS77" s="4"/>
      <c r="IT77" s="4"/>
      <c r="IU77" s="4"/>
      <c r="IV77" s="4"/>
    </row>
    <row r="78" spans="1:256" ht="15">
      <c r="A78" s="4">
        <f>A$32</f>
        <v>14</v>
      </c>
      <c r="B78" s="4" t="str">
        <f>B$32</f>
        <v>Mw.</v>
      </c>
      <c r="C78" s="4" t="str">
        <f>C$32</f>
        <v>Logtenberg,  Z</v>
      </c>
      <c r="D78" s="1" t="str">
        <f t="shared" si="22"/>
        <v>D</v>
      </c>
      <c r="E78" s="5">
        <f>F$32</f>
        <v>99.00508474576272</v>
      </c>
      <c r="F78" s="5">
        <f>E$32</f>
        <v>100.28382352941176</v>
      </c>
      <c r="G78" s="9">
        <f t="shared" si="20"/>
        <v>-1.2787387836490467</v>
      </c>
      <c r="H78" s="3">
        <f t="shared" si="23"/>
        <v>59</v>
      </c>
      <c r="I78" s="3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  <c r="IR78" s="4"/>
      <c r="IS78" s="4"/>
      <c r="IT78" s="4"/>
      <c r="IU78" s="4"/>
      <c r="IV78" s="4"/>
    </row>
    <row r="79" spans="1:256" ht="15">
      <c r="A79" s="4">
        <f>A$33</f>
        <v>15</v>
      </c>
      <c r="B79" s="4" t="str">
        <f>B$33</f>
        <v>Mw.</v>
      </c>
      <c r="C79" s="4" t="str">
        <f>C$33</f>
        <v>Jonker,  L</v>
      </c>
      <c r="D79" s="1" t="str">
        <f t="shared" si="22"/>
        <v>C</v>
      </c>
      <c r="E79" s="5">
        <f>F$33</f>
        <v>98.8</v>
      </c>
      <c r="F79" s="5">
        <f>E$33</f>
        <v>101.5</v>
      </c>
      <c r="G79" s="9">
        <f t="shared" si="20"/>
        <v>-2.700000000000003</v>
      </c>
      <c r="H79" s="3">
        <f t="shared" si="23"/>
        <v>8</v>
      </c>
      <c r="I79" s="3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</row>
    <row r="80" spans="1:256" ht="15">
      <c r="A80" s="4">
        <f>A$34</f>
        <v>16</v>
      </c>
      <c r="B80" s="4" t="str">
        <f>B$34</f>
        <v>Mw.</v>
      </c>
      <c r="C80" s="4" t="str">
        <f>C$34</f>
        <v>Dunnewind,  M</v>
      </c>
      <c r="D80" s="1" t="str">
        <f t="shared" si="22"/>
        <v>D</v>
      </c>
      <c r="E80" s="5">
        <f>F$34</f>
        <v>96.56727272727272</v>
      </c>
      <c r="F80" s="5">
        <f>E$34</f>
        <v>94.79464285714286</v>
      </c>
      <c r="G80" s="9">
        <f t="shared" si="20"/>
        <v>1.7726298701298617</v>
      </c>
      <c r="H80" s="3">
        <f t="shared" si="23"/>
        <v>55</v>
      </c>
      <c r="I80" s="3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  <c r="IR80" s="4"/>
      <c r="IS80" s="4"/>
      <c r="IT80" s="4"/>
      <c r="IU80" s="4"/>
      <c r="IV80" s="4"/>
    </row>
    <row r="81" spans="1:256" ht="15">
      <c r="A81" s="4">
        <f>A$35</f>
        <v>17</v>
      </c>
      <c r="B81" s="4" t="str">
        <f>B$34</f>
        <v>Mw.</v>
      </c>
      <c r="C81" s="4" t="str">
        <f>C$35</f>
        <v>Kampherbeek,  J</v>
      </c>
      <c r="D81" s="1" t="str">
        <f t="shared" si="22"/>
        <v>C</v>
      </c>
      <c r="E81" s="5">
        <f>F$35</f>
        <v>76.65</v>
      </c>
      <c r="F81" s="5">
        <f>E$35</f>
        <v>0</v>
      </c>
      <c r="G81" s="9">
        <f t="shared" si="20"/>
        <v>76.65</v>
      </c>
      <c r="H81" s="3">
        <f t="shared" si="23"/>
        <v>2</v>
      </c>
      <c r="I81" s="3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  <c r="IR81" s="4"/>
      <c r="IS81" s="4"/>
      <c r="IT81" s="4"/>
      <c r="IU81" s="4"/>
      <c r="IV81" s="4"/>
    </row>
    <row r="82" spans="1:256" ht="15">
      <c r="A82" s="4"/>
      <c r="B82" s="4"/>
      <c r="C82" s="4"/>
      <c r="D82" s="2"/>
      <c r="E82" s="7"/>
      <c r="F82" s="7"/>
      <c r="G82" s="8"/>
      <c r="H82" s="3"/>
      <c r="I82" s="3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1:256" ht="15">
      <c r="A83" s="4"/>
      <c r="B83" s="4"/>
      <c r="C83" s="4"/>
      <c r="D83" s="4"/>
      <c r="E83" s="7"/>
      <c r="H83" s="4"/>
      <c r="I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131:256" ht="15"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</sheetData>
  <sheetProtection sheet="1" selectLockedCells="1"/>
  <mergeCells count="3">
    <mergeCell ref="A15:D15"/>
    <mergeCell ref="B41:D41"/>
    <mergeCell ref="A42:D42"/>
  </mergeCells>
  <printOptions gridLines="1"/>
  <pageMargins left="0" right="0" top="0.7874015748031497" bottom="0.3937007874015748" header="0.3937007874015748" footer="0"/>
  <pageSetup blackAndWhite="1" draft="1" fitToHeight="1" fitToWidth="1" horizontalDpi="300" verticalDpi="300" orientation="portrait" paperSize="9" r:id="rId2"/>
  <headerFooter alignWithMargins="0">
    <oddHeader>&amp;CStand seizoen 2014 - 2015
</oddHeader>
  </headerFooter>
  <colBreaks count="1" manualBreakCount="1">
    <brk id="91" max="65535" man="1"/>
  </col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J.van Goor</dc:creator>
  <cp:keywords/>
  <dc:description/>
  <cp:lastModifiedBy>win8</cp:lastModifiedBy>
  <cp:lastPrinted>2014-11-07T07:03:05Z</cp:lastPrinted>
  <dcterms:created xsi:type="dcterms:W3CDTF">2008-09-05T09:36:25Z</dcterms:created>
  <dcterms:modified xsi:type="dcterms:W3CDTF">2017-12-30T12:33:54Z</dcterms:modified>
  <cp:category/>
  <cp:version/>
  <cp:contentType/>
  <cp:contentStatus/>
</cp:coreProperties>
</file>