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8" yWindow="65524" windowWidth="6492" windowHeight="8316" tabRatio="465" activeTab="0"/>
  </bookViews>
  <sheets>
    <sheet name="Uitslagen vereniging" sheetId="1" r:id="rId1"/>
  </sheets>
  <definedNames>
    <definedName name="_xlnm.Print_Area" localSheetId="0">'Uitslagen vereniging'!$A$1:$H$41</definedName>
  </definedNames>
  <calcPr fullCalcOnLoad="1"/>
</workbook>
</file>

<file path=xl/sharedStrings.xml><?xml version="1.0" encoding="utf-8"?>
<sst xmlns="http://schemas.openxmlformats.org/spreadsheetml/2006/main" count="86" uniqueCount="44">
  <si>
    <t>Dhr.</t>
  </si>
  <si>
    <t>Goor,  J. van</t>
  </si>
  <si>
    <t>Dolfsma,  J</t>
  </si>
  <si>
    <t>JAARTOTAAL  HEREN</t>
  </si>
  <si>
    <t>Mw.</t>
  </si>
  <si>
    <t>Westerhof,  A</t>
  </si>
  <si>
    <t>Starke,  H</t>
  </si>
  <si>
    <t>Snoyer,  L</t>
  </si>
  <si>
    <t>Goor,  A.van</t>
  </si>
  <si>
    <t>Schreur,  H</t>
  </si>
  <si>
    <t>Mostert,  H</t>
  </si>
  <si>
    <t>Vogelzang,  H</t>
  </si>
  <si>
    <t>Snoyer,  R</t>
  </si>
  <si>
    <t>Logtenberg,  Z</t>
  </si>
  <si>
    <t>Beek,  R.van</t>
  </si>
  <si>
    <t>Peters,  A</t>
  </si>
  <si>
    <t>Dunnewind,  M</t>
  </si>
  <si>
    <t>JAARTOTAAL  DAMES</t>
  </si>
  <si>
    <t>JAARTOTAAL  DAMES+HEREN</t>
  </si>
  <si>
    <t>Gemidd.</t>
  </si>
  <si>
    <t>Totaal</t>
  </si>
  <si>
    <t>Score</t>
  </si>
  <si>
    <t>Aantal</t>
  </si>
  <si>
    <t>Rondes</t>
  </si>
  <si>
    <t>A</t>
  </si>
  <si>
    <t>Klasse</t>
  </si>
  <si>
    <t>C</t>
  </si>
  <si>
    <t>B</t>
  </si>
  <si>
    <t>D</t>
  </si>
  <si>
    <t>10 bakken</t>
  </si>
  <si>
    <t>20 bakken</t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</si>
  <si>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H</t>
    </r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</si>
  <si>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A</t>
    </r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</si>
  <si>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J</t>
    </r>
  </si>
  <si>
    <t>Stijging</t>
  </si>
  <si>
    <t>Hoogste</t>
  </si>
  <si>
    <t>Johan van Beek</t>
  </si>
  <si>
    <t>Soyza,  P. de</t>
  </si>
  <si>
    <t>Poiesz,  D</t>
  </si>
  <si>
    <t>16/17</t>
  </si>
  <si>
    <t>Dieckman.  J</t>
  </si>
  <si>
    <t>17/18</t>
  </si>
  <si>
    <t>Hartog. J. ten</t>
  </si>
  <si>
    <t>Snoyer.  J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</si>
</sst>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[$-413]d/mmm;@"/>
    <numFmt numFmtId="166" formatCode="[$-413]dddd\ d\ mmmm\ yyyy"/>
  </numFmts>
  <fonts count="38">
    <font>
      <sz val="12"/>
      <name val="Courier"/>
      <family val="0"/>
    </font>
    <font>
      <sz val="12"/>
      <color indexed="8"/>
      <name val="Arial"/>
      <family val="2"/>
    </font>
    <font>
      <sz val="8"/>
      <name val="Courier"/>
      <family val="3"/>
    </font>
    <font>
      <sz val="16"/>
      <name val="Courier"/>
      <family val="3"/>
    </font>
    <font>
      <b/>
      <sz val="16"/>
      <name val="MS Sans"/>
      <family val="0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6" fontId="3" fillId="0" borderId="0" xfId="0" applyNumberFormat="1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rgb="FFFF0000"/>
    <pageSetUpPr fitToPage="1"/>
  </sheetPr>
  <dimension ref="A1:IF44"/>
  <sheetViews>
    <sheetView tabSelected="1" zoomScale="76" zoomScaleNormal="76" workbookViewId="0" topLeftCell="A1">
      <pane xSplit="13" ySplit="2" topLeftCell="BX3" activePane="bottomRight" state="frozen"/>
      <selection pane="topLeft" activeCell="A1" sqref="A1"/>
      <selection pane="topRight" activeCell="P1" sqref="P1"/>
      <selection pane="bottomLeft" activeCell="A3" sqref="A3"/>
      <selection pane="bottomRight" activeCell="CB18" sqref="CB18"/>
    </sheetView>
  </sheetViews>
  <sheetFormatPr defaultColWidth="6.796875" defaultRowHeight="15"/>
  <cols>
    <col min="1" max="1" width="3.796875" style="0" customWidth="1"/>
    <col min="2" max="2" width="5.59765625" style="0" customWidth="1"/>
    <col min="3" max="3" width="20.296875" style="0" customWidth="1"/>
    <col min="4" max="4" width="9" style="0" customWidth="1"/>
    <col min="5" max="6" width="9.59765625" style="2" customWidth="1"/>
    <col min="7" max="7" width="10.5" style="0" customWidth="1"/>
    <col min="8" max="8" width="9.59765625" style="38" customWidth="1"/>
    <col min="9" max="9" width="0.1015625" style="38" customWidth="1"/>
    <col min="10" max="10" width="9.69921875" style="39" hidden="1" customWidth="1"/>
    <col min="11" max="11" width="11.59765625" style="39" hidden="1" customWidth="1"/>
    <col min="12" max="12" width="10.69921875" style="39" hidden="1" customWidth="1"/>
    <col min="13" max="13" width="10.796875" style="39" hidden="1" customWidth="1"/>
    <col min="14" max="47" width="9.59765625" style="39" customWidth="1"/>
    <col min="48" max="59" width="9.59765625" style="40" customWidth="1"/>
    <col min="60" max="79" width="9.69921875" style="40" customWidth="1"/>
    <col min="80" max="115" width="9.69921875" style="23" customWidth="1"/>
    <col min="116" max="130" width="8.8984375" style="23" customWidth="1"/>
    <col min="131" max="155" width="8.8984375" style="1" customWidth="1"/>
    <col min="156" max="157" width="9" style="1" customWidth="1"/>
    <col min="158" max="159" width="7.69921875" style="1" customWidth="1"/>
    <col min="160" max="164" width="9" style="1" customWidth="1"/>
    <col min="165" max="165" width="9" style="0" customWidth="1"/>
    <col min="166" max="167" width="7.69921875" style="0" customWidth="1"/>
    <col min="168" max="16384" width="6.69921875" style="0" customWidth="1"/>
  </cols>
  <sheetData>
    <row r="1" spans="4:169" s="3" customFormat="1" ht="18.75" customHeight="1">
      <c r="D1" s="4" t="s">
        <v>25</v>
      </c>
      <c r="E1" s="5" t="s">
        <v>19</v>
      </c>
      <c r="F1" s="5" t="s">
        <v>19</v>
      </c>
      <c r="G1" s="4" t="s">
        <v>20</v>
      </c>
      <c r="H1" s="10" t="s">
        <v>22</v>
      </c>
      <c r="I1" s="32" t="s">
        <v>35</v>
      </c>
      <c r="J1" s="10" t="s">
        <v>35</v>
      </c>
      <c r="K1" s="10" t="s">
        <v>35</v>
      </c>
      <c r="L1" s="10"/>
      <c r="M1" s="10"/>
      <c r="N1" s="33"/>
      <c r="O1" s="3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</row>
    <row r="2" spans="5:164" s="30" customFormat="1" ht="18.75" customHeight="1">
      <c r="E2" s="20" t="s">
        <v>39</v>
      </c>
      <c r="F2" s="20" t="s">
        <v>41</v>
      </c>
      <c r="G2" s="20" t="s">
        <v>21</v>
      </c>
      <c r="H2" s="33" t="s">
        <v>23</v>
      </c>
      <c r="I2" s="34" t="s">
        <v>34</v>
      </c>
      <c r="J2" s="33" t="s">
        <v>29</v>
      </c>
      <c r="K2" s="33" t="s">
        <v>30</v>
      </c>
      <c r="L2" s="33"/>
      <c r="M2" s="33"/>
      <c r="N2" s="33">
        <v>42985</v>
      </c>
      <c r="O2" s="33">
        <v>42985</v>
      </c>
      <c r="P2" s="33">
        <v>42992</v>
      </c>
      <c r="Q2" s="33">
        <v>42992</v>
      </c>
      <c r="R2" s="33">
        <v>42999</v>
      </c>
      <c r="S2" s="33">
        <v>42999</v>
      </c>
      <c r="T2" s="33">
        <v>43006</v>
      </c>
      <c r="U2" s="33">
        <v>43006</v>
      </c>
      <c r="V2" s="33">
        <v>43013</v>
      </c>
      <c r="W2" s="33">
        <v>43013</v>
      </c>
      <c r="X2" s="33">
        <v>43020</v>
      </c>
      <c r="Y2" s="33">
        <v>43020</v>
      </c>
      <c r="Z2" s="33">
        <v>43026</v>
      </c>
      <c r="AA2" s="33">
        <v>43026</v>
      </c>
      <c r="AB2" s="33">
        <v>43034</v>
      </c>
      <c r="AC2" s="33">
        <v>43034</v>
      </c>
      <c r="AD2" s="33">
        <v>43041</v>
      </c>
      <c r="AE2" s="33">
        <v>43041</v>
      </c>
      <c r="AF2" s="33">
        <v>43048</v>
      </c>
      <c r="AG2" s="33">
        <v>43048</v>
      </c>
      <c r="AH2" s="33">
        <v>43055</v>
      </c>
      <c r="AI2" s="33">
        <v>43055</v>
      </c>
      <c r="AJ2" s="33">
        <v>43062</v>
      </c>
      <c r="AK2" s="33">
        <v>43062</v>
      </c>
      <c r="AL2" s="33">
        <v>43069</v>
      </c>
      <c r="AM2" s="33">
        <v>43069</v>
      </c>
      <c r="AN2" s="33">
        <v>43076</v>
      </c>
      <c r="AO2" s="33">
        <v>43076</v>
      </c>
      <c r="AP2" s="33">
        <v>43083</v>
      </c>
      <c r="AQ2" s="33">
        <v>43083</v>
      </c>
      <c r="AR2" s="33">
        <v>43104</v>
      </c>
      <c r="AS2" s="33">
        <v>43104</v>
      </c>
      <c r="AT2" s="33">
        <v>43111</v>
      </c>
      <c r="AU2" s="33">
        <v>43111</v>
      </c>
      <c r="AV2" s="33">
        <v>43118</v>
      </c>
      <c r="AW2" s="33">
        <v>43118</v>
      </c>
      <c r="AX2" s="33">
        <v>43125</v>
      </c>
      <c r="AY2" s="33">
        <v>43125</v>
      </c>
      <c r="AZ2" s="33">
        <v>43132</v>
      </c>
      <c r="BA2" s="33">
        <v>43132</v>
      </c>
      <c r="BB2" s="33">
        <v>43139</v>
      </c>
      <c r="BC2" s="33">
        <v>43139</v>
      </c>
      <c r="BD2" s="33">
        <v>43146</v>
      </c>
      <c r="BE2" s="33">
        <v>43146</v>
      </c>
      <c r="BF2" s="33">
        <v>43153</v>
      </c>
      <c r="BG2" s="33">
        <v>43153</v>
      </c>
      <c r="BH2" s="33">
        <v>43160</v>
      </c>
      <c r="BI2" s="33">
        <v>43160</v>
      </c>
      <c r="BJ2" s="33">
        <v>43167</v>
      </c>
      <c r="BK2" s="33">
        <v>43167</v>
      </c>
      <c r="BL2" s="33">
        <v>43174</v>
      </c>
      <c r="BM2" s="33">
        <v>43174</v>
      </c>
      <c r="BN2" s="33">
        <v>43181</v>
      </c>
      <c r="BO2" s="33">
        <v>43181</v>
      </c>
      <c r="BP2" s="33">
        <v>43188</v>
      </c>
      <c r="BQ2" s="33">
        <v>43188</v>
      </c>
      <c r="BR2" s="33">
        <v>43195</v>
      </c>
      <c r="BS2" s="33">
        <v>43195</v>
      </c>
      <c r="BT2" s="33">
        <v>43202</v>
      </c>
      <c r="BU2" s="33">
        <v>43202</v>
      </c>
      <c r="BV2" s="33">
        <v>43209</v>
      </c>
      <c r="BW2" s="33">
        <v>43209</v>
      </c>
      <c r="BX2" s="33">
        <v>43216</v>
      </c>
      <c r="BY2" s="33">
        <v>43216</v>
      </c>
      <c r="BZ2" s="33">
        <v>43223</v>
      </c>
      <c r="CA2" s="33">
        <v>43223</v>
      </c>
      <c r="CB2" s="19">
        <v>43237</v>
      </c>
      <c r="CC2" s="19">
        <v>43237</v>
      </c>
      <c r="CD2" s="19">
        <v>43244</v>
      </c>
      <c r="CE2" s="19">
        <v>43244</v>
      </c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</row>
    <row r="3" spans="5:240" s="3" customFormat="1" ht="18.75" customHeight="1">
      <c r="E3" s="7"/>
      <c r="F3" s="7"/>
      <c r="G3" s="4"/>
      <c r="H3" s="10"/>
      <c r="I3" s="10"/>
      <c r="J3" s="10"/>
      <c r="K3" s="10"/>
      <c r="L3" s="10"/>
      <c r="M3" s="10"/>
      <c r="N3" s="35"/>
      <c r="O3" s="35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pans="1:240" s="3" customFormat="1" ht="18.75" customHeight="1">
      <c r="A4" s="8">
        <v>1</v>
      </c>
      <c r="B4" s="9" t="s">
        <v>0</v>
      </c>
      <c r="C4" s="9" t="s">
        <v>31</v>
      </c>
      <c r="D4" s="10" t="s">
        <v>24</v>
      </c>
      <c r="E4" s="27">
        <v>140.76290322580647</v>
      </c>
      <c r="F4" s="26">
        <f>AVERAGE(N4:IV4)/10</f>
        <v>142.98985507246377</v>
      </c>
      <c r="G4" s="10">
        <f>SUM(N4:IV4)</f>
        <v>98663</v>
      </c>
      <c r="H4" s="10">
        <f>COUNTA(N4:IV4)</f>
        <v>69</v>
      </c>
      <c r="I4" s="11">
        <f>F4-E4</f>
        <v>2.2269518466573004</v>
      </c>
      <c r="J4" s="36">
        <f>MAX(N4:EF4)</f>
        <v>1464</v>
      </c>
      <c r="K4" s="10">
        <f>MAX(L4:M4)</f>
        <v>2922</v>
      </c>
      <c r="L4" s="10">
        <f>MAX(BV4+BW4,BX4+BY4,BZ4+CA4,CB4+CC4,CD4+CE4,CF4+CG4,CH4+CI4,CJ4+CK4,CL4+CM4,CN4+CO4,CP4+CQ4,CR4+CS4,CT4+CU4,CV4+CW4,CX4+CY4,CZ4+DA4,DB4+DC4,DD4+DE4,DF4+DG4,DH4+DI4,DJ4+DK4,DL4+DM4,DN4+DO4,DP4+DQ4,DR4+DS4)</f>
        <v>2922</v>
      </c>
      <c r="M4" s="36">
        <f>MAX(N4+O4,P4+Q4,R4+S4,T4+U4,V4+W4,X4+Y4,Z4+AA4,AB4+AC4,AD4+AE4,AF4+AG4,AH4+AI4,AJ4+AK4,AL4+AM4,AN4+AO4,AP4+AQ4,AR4+AS4,AT4+AU4,AV4+AW4,AX4+AY4,AZ4+BA4,BB4+BC4,BD4+BE4,BF4+BG4,BH4+BI4,BJ4+BK4,BL4+BM4,BN4+BO4,BP4+BQ4,BR4+BS4,BT4+BU4)</f>
        <v>2898</v>
      </c>
      <c r="N4" s="35">
        <v>1432</v>
      </c>
      <c r="O4" s="35">
        <v>1404</v>
      </c>
      <c r="P4" s="10">
        <v>1411</v>
      </c>
      <c r="Q4" s="10">
        <v>1425</v>
      </c>
      <c r="R4" s="10">
        <v>1411</v>
      </c>
      <c r="S4" s="10">
        <v>1417</v>
      </c>
      <c r="T4" s="10">
        <v>1414</v>
      </c>
      <c r="U4" s="10">
        <v>1434</v>
      </c>
      <c r="V4" s="10">
        <v>1395</v>
      </c>
      <c r="W4" s="10">
        <v>1410</v>
      </c>
      <c r="X4" s="10">
        <v>1427</v>
      </c>
      <c r="Y4" s="10">
        <v>1407</v>
      </c>
      <c r="Z4" s="10">
        <v>1440</v>
      </c>
      <c r="AA4" s="10">
        <v>1458</v>
      </c>
      <c r="AB4" s="10">
        <v>1420</v>
      </c>
      <c r="AC4" s="10">
        <v>1424</v>
      </c>
      <c r="AD4" s="10">
        <v>1426</v>
      </c>
      <c r="AE4" s="10">
        <v>1432</v>
      </c>
      <c r="AF4" s="10">
        <v>1442</v>
      </c>
      <c r="AG4" s="10">
        <v>1442</v>
      </c>
      <c r="AH4" s="10">
        <v>1456</v>
      </c>
      <c r="AI4" s="10">
        <v>1440</v>
      </c>
      <c r="AJ4" s="10">
        <v>1416</v>
      </c>
      <c r="AK4" s="10">
        <v>1413</v>
      </c>
      <c r="AL4" s="10">
        <v>1420</v>
      </c>
      <c r="AM4" s="10">
        <v>1450</v>
      </c>
      <c r="AN4" s="10">
        <v>1439</v>
      </c>
      <c r="AO4" s="10">
        <v>1424</v>
      </c>
      <c r="AP4" s="10">
        <v>1426</v>
      </c>
      <c r="AQ4" s="10">
        <v>1440</v>
      </c>
      <c r="AR4" s="10">
        <v>1438</v>
      </c>
      <c r="AS4" s="10">
        <v>1452</v>
      </c>
      <c r="AT4" s="10">
        <v>1414</v>
      </c>
      <c r="AU4" s="10">
        <v>1443</v>
      </c>
      <c r="AV4" s="10">
        <v>1417</v>
      </c>
      <c r="AW4" s="10">
        <v>1430</v>
      </c>
      <c r="AX4" s="35">
        <v>1421</v>
      </c>
      <c r="AY4" s="35">
        <v>1433</v>
      </c>
      <c r="AZ4" s="35">
        <v>1406</v>
      </c>
      <c r="BA4" s="35">
        <v>1426</v>
      </c>
      <c r="BB4" s="35">
        <v>1433</v>
      </c>
      <c r="BC4" s="35">
        <v>1442</v>
      </c>
      <c r="BD4" s="35">
        <v>1418</v>
      </c>
      <c r="BE4" s="35">
        <v>1386</v>
      </c>
      <c r="BF4" s="35">
        <v>1420</v>
      </c>
      <c r="BG4" s="35">
        <v>1437</v>
      </c>
      <c r="BH4" s="35">
        <v>1439</v>
      </c>
      <c r="BI4" s="35">
        <v>1414</v>
      </c>
      <c r="BJ4" s="35">
        <v>1448</v>
      </c>
      <c r="BK4" s="35">
        <v>1429</v>
      </c>
      <c r="BL4" s="35">
        <v>1436</v>
      </c>
      <c r="BM4" s="35">
        <v>1424</v>
      </c>
      <c r="BN4" s="35">
        <v>1459</v>
      </c>
      <c r="BO4" s="35">
        <v>1421</v>
      </c>
      <c r="BP4" s="35">
        <v>1447</v>
      </c>
      <c r="BQ4" s="35">
        <v>1450</v>
      </c>
      <c r="BR4" s="35">
        <v>1431</v>
      </c>
      <c r="BS4" s="35">
        <v>1454</v>
      </c>
      <c r="BT4" s="35">
        <v>1453</v>
      </c>
      <c r="BU4" s="35">
        <v>1441</v>
      </c>
      <c r="BV4" s="35">
        <v>1458</v>
      </c>
      <c r="BW4" s="35">
        <v>1464</v>
      </c>
      <c r="BX4" s="35">
        <v>1411</v>
      </c>
      <c r="BY4" s="35">
        <v>1441</v>
      </c>
      <c r="BZ4" s="35">
        <v>1411</v>
      </c>
      <c r="CA4" s="35">
        <v>1426</v>
      </c>
      <c r="CB4" s="21">
        <v>1431</v>
      </c>
      <c r="CC4" s="21">
        <v>1436</v>
      </c>
      <c r="CD4" s="21">
        <v>1428</v>
      </c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</row>
    <row r="5" spans="1:240" s="3" customFormat="1" ht="18.75" customHeight="1">
      <c r="A5" s="8">
        <v>2</v>
      </c>
      <c r="B5" s="9" t="s">
        <v>0</v>
      </c>
      <c r="C5" s="9" t="s">
        <v>1</v>
      </c>
      <c r="D5" s="10" t="s">
        <v>24</v>
      </c>
      <c r="E5" s="11">
        <v>132.040625</v>
      </c>
      <c r="F5" s="26">
        <f>AVERAGE(N5:IV5)/10</f>
        <v>130.8089552238806</v>
      </c>
      <c r="G5" s="10">
        <f>SUM(N5:IV5)</f>
        <v>87642</v>
      </c>
      <c r="H5" s="10">
        <f>COUNTA(N5:IV5)</f>
        <v>67</v>
      </c>
      <c r="I5" s="11">
        <f>F5-E5</f>
        <v>-1.2316697761194177</v>
      </c>
      <c r="J5" s="36">
        <f>MAX(N5:EF5)</f>
        <v>1412</v>
      </c>
      <c r="K5" s="10">
        <f>MAX(L5:M5)</f>
        <v>2786</v>
      </c>
      <c r="L5" s="10">
        <f>MAX(BV5+BW5,BX5+BY5,BZ5+CA5,CB5+CC5,CD5+CE5,CF5+CG5,CH5+CI5,CJ5+CK5,CL5+CM5,CN5+CO5,CP5+CQ5,CR5+CS5,CT5+CU5,CV5+CW5,CX5+CY5,CZ5+DA5,DB5+DC5,DD5+DE5,DF5+DG5,DH5+DI5,DJ5+DK5,DL5+DM5,DN5+DO5,DP5+DQ5,DR5+DS5)</f>
        <v>2725</v>
      </c>
      <c r="M5" s="36">
        <f>MAX(N5+O5,P5+Q5,R5+S5,T5+U5,V5+W5,X5+Y5,Z5+AA5,AB5+AC5,AD5+AE5,AF5+AG5,AH5+AI5,AJ5+AK5,AL5+AM5,AN5+AO5,AP5+AQ5,AR5+AS5,AT5+AU5,AV5+AW5,AX5+AY5,AZ5+BA5,BB5+BC5,BD5+BE5,BF5+BG5,BH5+BI5,BJ5+BK5,BL5+BM5,BN5+BO5,BP5+BQ5,BR5+BS5,BT5+BU5)</f>
        <v>2786</v>
      </c>
      <c r="N5" s="35">
        <v>1347</v>
      </c>
      <c r="O5" s="35">
        <v>1186</v>
      </c>
      <c r="P5" s="10">
        <v>1284</v>
      </c>
      <c r="Q5" s="10">
        <v>1238</v>
      </c>
      <c r="R5" s="10">
        <v>1306</v>
      </c>
      <c r="S5" s="10">
        <v>1348</v>
      </c>
      <c r="T5" s="10">
        <v>1312</v>
      </c>
      <c r="U5" s="10">
        <v>1264</v>
      </c>
      <c r="V5" s="10">
        <v>1341</v>
      </c>
      <c r="W5" s="10">
        <v>1308</v>
      </c>
      <c r="X5" s="10">
        <v>1377</v>
      </c>
      <c r="Y5" s="10">
        <v>1274</v>
      </c>
      <c r="Z5" s="10">
        <v>1412</v>
      </c>
      <c r="AA5" s="10">
        <v>1374</v>
      </c>
      <c r="AB5" s="10">
        <v>1208</v>
      </c>
      <c r="AC5" s="10">
        <v>1282</v>
      </c>
      <c r="AD5" s="10">
        <v>1295</v>
      </c>
      <c r="AE5" s="10">
        <v>1323</v>
      </c>
      <c r="AF5" s="10">
        <v>1239</v>
      </c>
      <c r="AG5" s="10">
        <v>1309</v>
      </c>
      <c r="AH5" s="10"/>
      <c r="AI5" s="10"/>
      <c r="AJ5" s="10">
        <v>1288</v>
      </c>
      <c r="AK5" s="10">
        <v>1215</v>
      </c>
      <c r="AL5" s="10">
        <v>1336</v>
      </c>
      <c r="AM5" s="10">
        <v>1345</v>
      </c>
      <c r="AN5" s="10">
        <v>1280</v>
      </c>
      <c r="AO5" s="10">
        <v>1330</v>
      </c>
      <c r="AP5" s="10">
        <v>1338</v>
      </c>
      <c r="AQ5" s="10">
        <v>1255</v>
      </c>
      <c r="AR5" s="10">
        <v>1265</v>
      </c>
      <c r="AS5" s="10">
        <v>1271</v>
      </c>
      <c r="AT5" s="10">
        <v>1364</v>
      </c>
      <c r="AU5" s="10">
        <v>1295</v>
      </c>
      <c r="AV5" s="10">
        <v>1279</v>
      </c>
      <c r="AW5" s="10">
        <v>1274</v>
      </c>
      <c r="AX5" s="35">
        <v>1331</v>
      </c>
      <c r="AY5" s="35">
        <v>1324</v>
      </c>
      <c r="AZ5" s="35">
        <v>1304</v>
      </c>
      <c r="BA5" s="35">
        <v>1300</v>
      </c>
      <c r="BB5" s="35">
        <v>1278</v>
      </c>
      <c r="BC5" s="35">
        <v>1361</v>
      </c>
      <c r="BD5" s="35">
        <v>1308</v>
      </c>
      <c r="BE5" s="35">
        <v>1323</v>
      </c>
      <c r="BF5" s="35">
        <v>1324</v>
      </c>
      <c r="BG5" s="35">
        <v>1318</v>
      </c>
      <c r="BH5" s="35">
        <v>1341</v>
      </c>
      <c r="BI5" s="35">
        <v>1264</v>
      </c>
      <c r="BJ5" s="35">
        <v>1290</v>
      </c>
      <c r="BK5" s="35">
        <v>1291</v>
      </c>
      <c r="BL5" s="35">
        <v>1231</v>
      </c>
      <c r="BM5" s="35">
        <v>1309</v>
      </c>
      <c r="BN5" s="35">
        <v>1277</v>
      </c>
      <c r="BO5" s="35">
        <v>1302</v>
      </c>
      <c r="BP5" s="35">
        <v>1315</v>
      </c>
      <c r="BQ5" s="35">
        <v>1391</v>
      </c>
      <c r="BR5" s="35">
        <v>1356</v>
      </c>
      <c r="BS5" s="35">
        <v>1305</v>
      </c>
      <c r="BT5" s="35">
        <v>1282</v>
      </c>
      <c r="BU5" s="35">
        <v>1304</v>
      </c>
      <c r="BV5" s="35">
        <v>1391</v>
      </c>
      <c r="BW5" s="35">
        <v>1334</v>
      </c>
      <c r="BX5" s="35">
        <v>1245</v>
      </c>
      <c r="BY5" s="35">
        <v>1377</v>
      </c>
      <c r="BZ5" s="35">
        <v>1347</v>
      </c>
      <c r="CA5" s="35">
        <v>1338</v>
      </c>
      <c r="CB5" s="21">
        <v>1252</v>
      </c>
      <c r="CC5" s="21">
        <v>1369</v>
      </c>
      <c r="CD5" s="21">
        <v>1398</v>
      </c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</row>
    <row r="6" spans="1:240" s="3" customFormat="1" ht="18.75" customHeight="1">
      <c r="A6" s="8">
        <v>3</v>
      </c>
      <c r="B6" s="9" t="s">
        <v>0</v>
      </c>
      <c r="C6" s="9" t="s">
        <v>2</v>
      </c>
      <c r="D6" s="10" t="s">
        <v>27</v>
      </c>
      <c r="E6" s="11">
        <v>122.62407407407406</v>
      </c>
      <c r="F6" s="26">
        <f>AVERAGE(N6:IV6)/10</f>
        <v>125.77692307692307</v>
      </c>
      <c r="G6" s="10">
        <f>SUM(N6:IV6)</f>
        <v>81755</v>
      </c>
      <c r="H6" s="10">
        <f>COUNTA(N6:IV6)</f>
        <v>65</v>
      </c>
      <c r="I6" s="11">
        <f>F6-E6</f>
        <v>3.1528490028490097</v>
      </c>
      <c r="J6" s="36">
        <f>MAX(N6:EF6)</f>
        <v>1343</v>
      </c>
      <c r="K6" s="10">
        <f>MAX(L6:M6)</f>
        <v>2659</v>
      </c>
      <c r="L6" s="10">
        <f>MAX(BV6+BW6,BX6+BY6,BZ6+CA6,CB6+CC6,CD6+CE6,CF6+CG6,CH6+CI6,CJ6+CK6,CL6+CM6,CN6+CO6,CP6+CQ6,CR6+CS6,CT6+CU6,CV6+CW6,CX6+CY6,CZ6+DA6,DB6+DC6,DD6+DE6,DF6+DG6,DH6+DI6,DJ6+DK6,DL6+DM6,DN6+DO6,DP6+DQ6,DR6+DS6)</f>
        <v>2659</v>
      </c>
      <c r="M6" s="36">
        <f>MAX(N6+O6,P6+Q6,R6+S6,T6+U6,V6+W6,X6+Y6,Z6+AA6,AB6+AC6,AD6+AE6,AF6+AG6,AH6+AI6,AJ6+AK6,AL6+AM6,AN6+AO6,AP6+AQ6,AR6+AS6,AT6+AU6,AV6+AW6,AX6+AY6,AZ6+BA6,BB6+BC6,BD6+BE6,BF6+BG6,BH6+BI6,BJ6+BK6,BL6+BM6,BN6+BO6,BP6+BQ6,BR6+BS6,BT6+BU6)</f>
        <v>2601</v>
      </c>
      <c r="N6" s="35">
        <v>1249</v>
      </c>
      <c r="O6" s="35">
        <v>1263</v>
      </c>
      <c r="P6" s="10">
        <v>1246</v>
      </c>
      <c r="Q6" s="10">
        <v>1209</v>
      </c>
      <c r="R6" s="10">
        <v>1276</v>
      </c>
      <c r="S6" s="10">
        <v>1209</v>
      </c>
      <c r="T6" s="10">
        <v>1171</v>
      </c>
      <c r="U6" s="10">
        <v>1285</v>
      </c>
      <c r="V6" s="10">
        <v>1214</v>
      </c>
      <c r="W6" s="10">
        <v>1299</v>
      </c>
      <c r="X6" s="10">
        <v>1173</v>
      </c>
      <c r="Y6" s="10">
        <v>1253</v>
      </c>
      <c r="Z6" s="10">
        <v>1262</v>
      </c>
      <c r="AA6" s="10">
        <v>1275</v>
      </c>
      <c r="AB6" s="10">
        <v>1219</v>
      </c>
      <c r="AC6" s="10">
        <v>1258</v>
      </c>
      <c r="AD6" s="10">
        <v>1226</v>
      </c>
      <c r="AE6" s="10">
        <v>1234</v>
      </c>
      <c r="AF6" s="10">
        <v>1269</v>
      </c>
      <c r="AG6" s="10">
        <v>1242</v>
      </c>
      <c r="AH6" s="10">
        <v>1245</v>
      </c>
      <c r="AI6" s="10">
        <v>1190</v>
      </c>
      <c r="AJ6" s="10">
        <v>1256</v>
      </c>
      <c r="AK6" s="10">
        <v>1202</v>
      </c>
      <c r="AL6" s="10">
        <v>1280</v>
      </c>
      <c r="AM6" s="10">
        <v>1230</v>
      </c>
      <c r="AN6" s="10">
        <v>1268</v>
      </c>
      <c r="AO6" s="10">
        <v>1333</v>
      </c>
      <c r="AP6" s="10">
        <v>1219</v>
      </c>
      <c r="AQ6" s="10">
        <v>1314</v>
      </c>
      <c r="AR6" s="10">
        <v>1201</v>
      </c>
      <c r="AS6" s="10">
        <v>1278</v>
      </c>
      <c r="AT6" s="10">
        <v>1178</v>
      </c>
      <c r="AU6" s="10">
        <v>1255</v>
      </c>
      <c r="AV6" s="10"/>
      <c r="AW6" s="10"/>
      <c r="AX6" s="35"/>
      <c r="AY6" s="35"/>
      <c r="AZ6" s="35">
        <v>1289</v>
      </c>
      <c r="BA6" s="35">
        <v>1245</v>
      </c>
      <c r="BB6" s="35">
        <v>1233</v>
      </c>
      <c r="BC6" s="35">
        <v>1268</v>
      </c>
      <c r="BD6" s="35">
        <v>1288</v>
      </c>
      <c r="BE6" s="35">
        <v>1295</v>
      </c>
      <c r="BF6" s="35">
        <v>1306</v>
      </c>
      <c r="BG6" s="35">
        <v>1217</v>
      </c>
      <c r="BH6" s="35">
        <v>1198</v>
      </c>
      <c r="BI6" s="35">
        <v>1275</v>
      </c>
      <c r="BJ6" s="35">
        <v>1290</v>
      </c>
      <c r="BK6" s="35">
        <v>1259</v>
      </c>
      <c r="BL6" s="35">
        <v>1266</v>
      </c>
      <c r="BM6" s="35">
        <v>1272</v>
      </c>
      <c r="BN6" s="35">
        <v>1228</v>
      </c>
      <c r="BO6" s="35">
        <v>1226</v>
      </c>
      <c r="BP6" s="35">
        <v>1278</v>
      </c>
      <c r="BQ6" s="35">
        <v>1260</v>
      </c>
      <c r="BR6" s="35">
        <v>1280</v>
      </c>
      <c r="BS6" s="35">
        <v>1267</v>
      </c>
      <c r="BT6" s="35">
        <v>1169</v>
      </c>
      <c r="BU6" s="35">
        <v>1314</v>
      </c>
      <c r="BV6" s="35">
        <v>1252</v>
      </c>
      <c r="BW6" s="35">
        <v>1300</v>
      </c>
      <c r="BX6" s="35">
        <v>1338</v>
      </c>
      <c r="BY6" s="35">
        <v>1241</v>
      </c>
      <c r="BZ6" s="35">
        <v>1286</v>
      </c>
      <c r="CA6" s="35">
        <v>1332</v>
      </c>
      <c r="CB6" s="21">
        <v>1333</v>
      </c>
      <c r="CC6" s="21">
        <v>1326</v>
      </c>
      <c r="CD6" s="21">
        <v>1343</v>
      </c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</row>
    <row r="7" spans="1:240" s="3" customFormat="1" ht="18.75" customHeight="1">
      <c r="A7" s="8">
        <v>4</v>
      </c>
      <c r="B7" s="9" t="s">
        <v>0</v>
      </c>
      <c r="C7" s="9" t="s">
        <v>43</v>
      </c>
      <c r="D7" s="10"/>
      <c r="E7" s="11">
        <v>0</v>
      </c>
      <c r="F7" s="26">
        <f>AVERAGE(N7:IV7)/10</f>
        <v>123.525</v>
      </c>
      <c r="G7" s="10">
        <f>SUM(N7:IV7)</f>
        <v>9882</v>
      </c>
      <c r="H7" s="10">
        <f>COUNTA(N7:IV7)</f>
        <v>8</v>
      </c>
      <c r="I7" s="11">
        <f>F7-E7</f>
        <v>123.525</v>
      </c>
      <c r="J7" s="36">
        <f>MAX(N7:EF7)</f>
        <v>1289</v>
      </c>
      <c r="K7" s="10">
        <f>MAX(L7:M7)</f>
        <v>2527</v>
      </c>
      <c r="L7" s="10">
        <f>MAX(BV7+BW7,BX7+BY7,BZ7+CA7,CB7+CC7,CD7+CE7,CF7+CG7,CH7+CI7,CJ7+CK7,CL7+CM7,CN7+CO7,CP7+CQ7,CR7+CS7,CT7+CU7,CV7+CW7,CX7+CY7,CZ7+DA7,DB7+DC7,DD7+DE7,DF7+DG7,DH7+DI7,DJ7+DK7,DL7+DM7,DN7+DO7,DP7+DQ7,DR7+DS7)</f>
        <v>0</v>
      </c>
      <c r="M7" s="36">
        <f>MAX(N7+O7,P7+Q7,R7+S7,T7+U7,V7+W7,X7+Y7,Z7+AA7,AB7+AC7,AD7+AE7,AF7+AG7,AH7+AI7,AJ7+AK7,AL7+AM7,AN7+AO7,AP7+AQ7,AR7+AS7,AT7+AU7,AV7+AW7,AX7+AY7,AZ7+BA7,BB7+BC7,BD7+BE7,BF7+BG7,BH7+BI7,BJ7+BK7,BL7+BM7,BN7+BO7,BP7+BQ7,BR7+BS7,BT7+BU7)</f>
        <v>2527</v>
      </c>
      <c r="N7" s="35"/>
      <c r="O7" s="3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>
        <v>1240</v>
      </c>
      <c r="AU7" s="10">
        <v>1234</v>
      </c>
      <c r="AV7" s="10">
        <v>1200</v>
      </c>
      <c r="AW7" s="10">
        <v>1227</v>
      </c>
      <c r="AX7" s="35">
        <v>1234</v>
      </c>
      <c r="AY7" s="35">
        <v>1220</v>
      </c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>
        <v>1289</v>
      </c>
      <c r="BK7" s="35">
        <v>1238</v>
      </c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</row>
    <row r="8" spans="1:240" s="3" customFormat="1" ht="18.75" customHeight="1">
      <c r="A8" s="8">
        <v>5</v>
      </c>
      <c r="B8" s="9" t="s">
        <v>0</v>
      </c>
      <c r="C8" s="9" t="s">
        <v>36</v>
      </c>
      <c r="D8" s="10" t="s">
        <v>26</v>
      </c>
      <c r="E8" s="11">
        <v>102.47096774193548</v>
      </c>
      <c r="F8" s="26">
        <f>AVERAGE(N8:IV8)/10</f>
        <v>105.35373134328358</v>
      </c>
      <c r="G8" s="10">
        <f>SUM(N8:IV8)</f>
        <v>70587</v>
      </c>
      <c r="H8" s="10">
        <f>COUNTA(N8:IV8)</f>
        <v>67</v>
      </c>
      <c r="I8" s="11">
        <f>F8-E8</f>
        <v>2.8827636013481026</v>
      </c>
      <c r="J8" s="36">
        <f>MAX(N8:EF8)</f>
        <v>1151</v>
      </c>
      <c r="K8" s="10">
        <f>MAX(L8:M8)</f>
        <v>2266</v>
      </c>
      <c r="L8" s="10">
        <f>MAX(BV8+BW8,BX8+BY8,BZ8+CA8,CB8+CC8,CD8+CE8,CF8+CG8,CH8+CI8,CJ8+CK8,CL8+CM8,CN8+CO8,CP8+CQ8,CR8+CS8,CT8+CU8,CV8+CW8,CX8+CY8,CZ8+DA8,DB8+DC8,DD8+DE8,DF8+DG8,DH8+DI8,DJ8+DK8,DL8+DM8,DN8+DO8,DP8+DQ8,DR8+DS8)</f>
        <v>2266</v>
      </c>
      <c r="M8" s="36">
        <f>MAX(N8+O8,P8+Q8,R8+S8,T8+U8,V8+W8,X8+Y8,Z8+AA8,AB8+AC8,AD8+AE8,AF8+AG8,AH8+AI8,AJ8+AK8,AL8+AM8,AN8+AO8,AP8+AQ8,AR8+AS8,AT8+AU8,AV8+AW8,AX8+AY8,AZ8+BA8,BB8+BC8,BD8+BE8,BF8+BG8,BH8+BI8,BJ8+BK8,BL8+BM8,BN8+BO8,BP8+BQ8,BR8+BS8,BT8+BU8)</f>
        <v>2227</v>
      </c>
      <c r="N8" s="35"/>
      <c r="O8" s="35"/>
      <c r="P8" s="10">
        <v>1058</v>
      </c>
      <c r="Q8" s="10">
        <v>1015</v>
      </c>
      <c r="R8" s="10">
        <v>1036</v>
      </c>
      <c r="S8" s="10">
        <v>990</v>
      </c>
      <c r="T8" s="10">
        <v>1009</v>
      </c>
      <c r="U8" s="10">
        <v>1037</v>
      </c>
      <c r="V8" s="10">
        <v>971</v>
      </c>
      <c r="W8" s="10">
        <v>1001</v>
      </c>
      <c r="X8" s="10">
        <v>1009</v>
      </c>
      <c r="Y8" s="10">
        <v>1031</v>
      </c>
      <c r="Z8" s="10">
        <v>1011</v>
      </c>
      <c r="AA8" s="10">
        <v>1091</v>
      </c>
      <c r="AB8" s="10">
        <v>1041</v>
      </c>
      <c r="AC8" s="10">
        <v>1009</v>
      </c>
      <c r="AD8" s="10">
        <v>976</v>
      </c>
      <c r="AE8" s="10">
        <v>1065</v>
      </c>
      <c r="AF8" s="10">
        <v>1054</v>
      </c>
      <c r="AG8" s="10">
        <v>1115</v>
      </c>
      <c r="AH8" s="10">
        <v>1012</v>
      </c>
      <c r="AI8" s="10">
        <v>1086</v>
      </c>
      <c r="AJ8" s="10">
        <v>1084</v>
      </c>
      <c r="AK8" s="10">
        <v>1082</v>
      </c>
      <c r="AL8" s="10">
        <v>1078</v>
      </c>
      <c r="AM8" s="10">
        <v>1149</v>
      </c>
      <c r="AN8" s="10">
        <v>1107</v>
      </c>
      <c r="AO8" s="10">
        <v>1012</v>
      </c>
      <c r="AP8" s="10">
        <v>992</v>
      </c>
      <c r="AQ8" s="10">
        <v>1106</v>
      </c>
      <c r="AR8" s="10">
        <v>1011</v>
      </c>
      <c r="AS8" s="10">
        <v>1104</v>
      </c>
      <c r="AT8" s="10">
        <v>1004</v>
      </c>
      <c r="AU8" s="10">
        <v>1038</v>
      </c>
      <c r="AV8" s="10">
        <v>1041</v>
      </c>
      <c r="AW8" s="10">
        <v>1096</v>
      </c>
      <c r="AX8" s="35">
        <v>1124</v>
      </c>
      <c r="AY8" s="35">
        <v>1032</v>
      </c>
      <c r="AZ8" s="35">
        <v>1056</v>
      </c>
      <c r="BA8" s="35">
        <v>970</v>
      </c>
      <c r="BB8" s="35">
        <v>1065</v>
      </c>
      <c r="BC8" s="35">
        <v>1028</v>
      </c>
      <c r="BD8" s="35">
        <v>1001</v>
      </c>
      <c r="BE8" s="35">
        <v>1031</v>
      </c>
      <c r="BF8" s="35">
        <v>1083</v>
      </c>
      <c r="BG8" s="35">
        <v>1066</v>
      </c>
      <c r="BH8" s="35">
        <v>1011</v>
      </c>
      <c r="BI8" s="35">
        <v>959</v>
      </c>
      <c r="BJ8" s="35">
        <v>1024</v>
      </c>
      <c r="BK8" s="35">
        <v>993</v>
      </c>
      <c r="BL8" s="35">
        <v>1063</v>
      </c>
      <c r="BM8" s="35">
        <v>1026</v>
      </c>
      <c r="BN8" s="35">
        <v>1091</v>
      </c>
      <c r="BO8" s="35">
        <v>1088</v>
      </c>
      <c r="BP8" s="35">
        <v>1059</v>
      </c>
      <c r="BQ8" s="35">
        <v>1060</v>
      </c>
      <c r="BR8" s="35">
        <v>1071</v>
      </c>
      <c r="BS8" s="35">
        <v>1129</v>
      </c>
      <c r="BT8" s="35">
        <v>1054</v>
      </c>
      <c r="BU8" s="35">
        <v>1038</v>
      </c>
      <c r="BV8" s="35">
        <v>1129</v>
      </c>
      <c r="BW8" s="35">
        <v>1137</v>
      </c>
      <c r="BX8" s="35">
        <v>1056</v>
      </c>
      <c r="BY8" s="35">
        <v>1062</v>
      </c>
      <c r="BZ8" s="35">
        <v>1117</v>
      </c>
      <c r="CA8" s="35">
        <v>1081</v>
      </c>
      <c r="CB8" s="21">
        <v>1151</v>
      </c>
      <c r="CC8" s="21">
        <v>1114</v>
      </c>
      <c r="CD8" s="21">
        <v>1097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</row>
    <row r="9" spans="1:240" s="3" customFormat="1" ht="18.75" customHeight="1">
      <c r="A9" s="8">
        <v>6</v>
      </c>
      <c r="B9" s="9" t="s">
        <v>0</v>
      </c>
      <c r="C9" s="9" t="s">
        <v>32</v>
      </c>
      <c r="D9" s="10" t="s">
        <v>24</v>
      </c>
      <c r="E9" s="11">
        <v>130.56666666666666</v>
      </c>
      <c r="F9" s="26"/>
      <c r="G9" s="10">
        <f>SUM(N9:IV9)</f>
        <v>0</v>
      </c>
      <c r="H9" s="10">
        <f>COUNTA(N9:IV9)</f>
        <v>0</v>
      </c>
      <c r="I9" s="11">
        <f>F9-E9</f>
        <v>-130.56666666666666</v>
      </c>
      <c r="J9" s="36">
        <f>MAX(N9:EF9)</f>
        <v>0</v>
      </c>
      <c r="K9" s="10">
        <f>MAX(L9:M9)</f>
        <v>0</v>
      </c>
      <c r="L9" s="10">
        <f>MAX(BV9+BW9,BX9+BY9,BZ9+CA9,CB9+CC9,CD9+CE9,CF9+CG9,CH9+CI9,CJ9+CK9,CL9+CM9,CN9+CO9,CP9+CQ9,CR9+CS9,CT9+CU9,CV9+CW9,CX9+CY9,CZ9+DA9,DB9+DC9,DD9+DE9,DF9+DG9,DH9+DI9,DJ9+DK9,DL9+DM9,DN9+DO9,DP9+DQ9,DR9+DS9)</f>
        <v>0</v>
      </c>
      <c r="M9" s="36">
        <f>MAX(N9+O9,P9+Q9,R9+S9,T9+U9,V9+W9,X9+Y9,Z9+AA9,AB9+AC9,AD9+AE9,AF9+AG9,AH9+AI9,AJ9+AK9,AL9+AM9,AN9+AO9,AP9+AQ9,AR9+AS9,AT9+AU9,AV9+AW9,AX9+AY9,AZ9+BA9,BB9+BC9,BD9+BE9,BF9+BG9,BH9+BI9,BJ9+BK9,BL9+BM9,BN9+BO9,BP9+BQ9,BR9+BS9,BT9+BU9)</f>
        <v>0</v>
      </c>
      <c r="N9" s="35"/>
      <c r="O9" s="35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</row>
    <row r="10" spans="1:240" s="3" customFormat="1" ht="18.75" customHeight="1">
      <c r="A10" s="8"/>
      <c r="B10" s="9"/>
      <c r="C10" s="9"/>
      <c r="D10" s="10"/>
      <c r="E10" s="11"/>
      <c r="F10" s="11"/>
      <c r="G10" s="10"/>
      <c r="H10" s="10"/>
      <c r="I10" s="11"/>
      <c r="J10" s="36"/>
      <c r="K10" s="10"/>
      <c r="L10" s="10">
        <f>MAX(BV10+BW10,BX10+BY10,BZ10+CA10,CB10+CC10,CD10+CE10,CF10+CG10,CH10+CI10,CJ10+CK10,CL10+CM10,CN10+CO10,CP10+CQ10,CR10+CS10,CT10+CU10,CV10+CW10,CX10+CY10,CZ10+DA10,DB10+DC10,DD10+DE10,DF10+DG10,DH10+DI10,DJ10+DK10,DL10+DM10,DN10+DO10,DP10+DQ10,DR10+DS10)</f>
        <v>0</v>
      </c>
      <c r="M10" s="36">
        <f>MAX(N10+O10,P10+Q10,R10+S10,T10+U10,V10+W10,X10+Y10,Z10+AA10,AB10+AC10,AD10+AE10,AF10+AG10,AH10+AI10,AJ10+AK10,AL10+AM10,AN10+AO10,AP10+AQ10,AR10+AS10,AT10+AU10,AV10+AW10,AX10+AY10,AZ10+BA10,BB10+BC10,BD10+BE10,BF10+BG10,BH10+BI10,BJ10+BK10,BL10+BM10,BN10+BO10,BP10+BQ10,BR10+BS10,BT10+BU10)</f>
        <v>0</v>
      </c>
      <c r="N10" s="35"/>
      <c r="O10" s="35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</row>
    <row r="11" spans="1:240" s="3" customFormat="1" ht="18.75" customHeight="1">
      <c r="A11" s="8"/>
      <c r="B11" s="9"/>
      <c r="C11" s="9"/>
      <c r="D11" s="10"/>
      <c r="E11" s="11"/>
      <c r="F11" s="11"/>
      <c r="G11" s="10"/>
      <c r="H11" s="10"/>
      <c r="I11" s="11"/>
      <c r="J11" s="36"/>
      <c r="K11" s="10"/>
      <c r="L11" s="1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18"/>
      <c r="CC11" s="18"/>
      <c r="CD11" s="18"/>
      <c r="CE11" s="18"/>
      <c r="CF11" s="18"/>
      <c r="CG11" s="18"/>
      <c r="CH11" s="18"/>
      <c r="CI11" s="18"/>
      <c r="CJ11" s="18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</row>
    <row r="12" spans="1:240" s="3" customFormat="1" ht="18.75" customHeight="1">
      <c r="A12" s="8"/>
      <c r="B12" s="9"/>
      <c r="C12" s="9"/>
      <c r="D12" s="10"/>
      <c r="E12" s="11"/>
      <c r="F12" s="13"/>
      <c r="G12" s="10"/>
      <c r="H12" s="10"/>
      <c r="I12" s="11"/>
      <c r="J12" s="36"/>
      <c r="K12" s="10"/>
      <c r="L12" s="10"/>
      <c r="M12" s="36"/>
      <c r="N12" s="35"/>
      <c r="O12" s="3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</row>
    <row r="13" spans="1:240" s="3" customFormat="1" ht="18.75" customHeight="1">
      <c r="A13" s="15"/>
      <c r="B13" s="9"/>
      <c r="C13" s="9"/>
      <c r="D13" s="10"/>
      <c r="E13" s="13"/>
      <c r="F13" s="13"/>
      <c r="G13" s="10"/>
      <c r="H13" s="10"/>
      <c r="I13" s="11"/>
      <c r="J13" s="36"/>
      <c r="K13" s="10"/>
      <c r="L13" s="10"/>
      <c r="M13" s="36"/>
      <c r="N13" s="35"/>
      <c r="O13" s="3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</row>
    <row r="14" spans="1:240" s="3" customFormat="1" ht="18.75" customHeight="1">
      <c r="A14" s="42" t="s">
        <v>3</v>
      </c>
      <c r="B14" s="42"/>
      <c r="C14" s="42"/>
      <c r="D14" s="42"/>
      <c r="E14" s="11">
        <f>AVERAGE(E4:E13)</f>
        <v>104.74420611808046</v>
      </c>
      <c r="F14" s="11">
        <f>AVERAGE(F4:F13)</f>
        <v>125.6908929433102</v>
      </c>
      <c r="G14" s="10">
        <f>SUM(G4:G13)</f>
        <v>348529</v>
      </c>
      <c r="H14" s="10">
        <f>SUM(H4:H13)</f>
        <v>276</v>
      </c>
      <c r="I14" s="25"/>
      <c r="J14" s="37"/>
      <c r="K14" s="10"/>
      <c r="L14" s="10"/>
      <c r="M14" s="36"/>
      <c r="N14" s="35"/>
      <c r="O14" s="35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</row>
    <row r="15" spans="1:240" s="3" customFormat="1" ht="18.75" customHeight="1">
      <c r="A15" s="17"/>
      <c r="B15" s="17"/>
      <c r="C15" s="17"/>
      <c r="D15" s="17"/>
      <c r="E15" s="11"/>
      <c r="F15" s="25"/>
      <c r="G15" s="31"/>
      <c r="H15" s="10"/>
      <c r="I15" s="25"/>
      <c r="J15" s="37"/>
      <c r="K15" s="10"/>
      <c r="L15" s="10"/>
      <c r="M15" s="36"/>
      <c r="N15" s="35"/>
      <c r="O15" s="3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35"/>
      <c r="AY15" s="35"/>
      <c r="AZ15" s="35"/>
      <c r="BA15" s="35"/>
      <c r="BB15" s="35"/>
      <c r="BC15" s="35"/>
      <c r="BD15" s="35"/>
      <c r="BE15" s="35"/>
      <c r="BF15" s="35"/>
      <c r="BG15" s="41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</row>
    <row r="16" spans="1:240" s="3" customFormat="1" ht="18.75" customHeight="1">
      <c r="A16" s="17"/>
      <c r="B16" s="17"/>
      <c r="C16" s="17"/>
      <c r="D16" s="17"/>
      <c r="E16" s="11"/>
      <c r="F16" s="25"/>
      <c r="G16" s="31"/>
      <c r="H16" s="10"/>
      <c r="I16" s="25"/>
      <c r="J16" s="37"/>
      <c r="K16" s="10"/>
      <c r="L16" s="10"/>
      <c r="M16" s="36"/>
      <c r="N16" s="35"/>
      <c r="O16" s="3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</row>
    <row r="17" spans="1:240" s="3" customFormat="1" ht="18.75" customHeight="1">
      <c r="A17" s="15"/>
      <c r="B17" s="9"/>
      <c r="C17" s="9"/>
      <c r="D17" s="10"/>
      <c r="E17" s="11"/>
      <c r="F17" s="25"/>
      <c r="G17" s="31"/>
      <c r="H17" s="10"/>
      <c r="I17" s="11"/>
      <c r="J17" s="36"/>
      <c r="K17" s="10"/>
      <c r="L17" s="10"/>
      <c r="M17" s="36"/>
      <c r="N17" s="35"/>
      <c r="O17" s="3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</row>
    <row r="18" spans="1:240" s="3" customFormat="1" ht="18.75" customHeight="1">
      <c r="A18" s="15">
        <v>1</v>
      </c>
      <c r="B18" s="9" t="s">
        <v>4</v>
      </c>
      <c r="C18" s="9" t="s">
        <v>5</v>
      </c>
      <c r="D18" s="10" t="s">
        <v>24</v>
      </c>
      <c r="E18" s="11">
        <v>138.31851851851852</v>
      </c>
      <c r="F18" s="11">
        <f>AVERAGE(N18:IV18)/10</f>
        <v>139.6123076923077</v>
      </c>
      <c r="G18" s="10">
        <f>SUM(N18:IV18)</f>
        <v>90748</v>
      </c>
      <c r="H18" s="10">
        <f>COUNTA(N18:IV18)</f>
        <v>65</v>
      </c>
      <c r="I18" s="11">
        <f>F18-E18</f>
        <v>1.293789173789179</v>
      </c>
      <c r="J18" s="36">
        <f>MAX(N18:EF18)</f>
        <v>1454</v>
      </c>
      <c r="K18" s="10">
        <f>MAX(L18:M18)</f>
        <v>2864</v>
      </c>
      <c r="L18" s="10">
        <f>MAX(BV18+BW18,BX18+BY18,BZ18+CA18,CB18+CC18,CD18+CE18,CF18+CG18,CH18+CI18,CJ18+CK18,CL18+CM18,CN18+CO18,CP18+CQ18,CR18+CS18,CT18+CU18,CV18+CW18,CX18+CY18,CZ18+DA18,DB18+DC18,DD18+DE18,DF18+DG18,DH18+DI18,DJ18+DK18,DL18+DM18,DN18+DO18,DP18+DQ18,DR18+DS18)</f>
        <v>2864</v>
      </c>
      <c r="M18" s="36">
        <f>MAX(N18+O18,P18+Q18,R18+S18,T18+U18,V18+W18,X18+Y18,Z18+AA18,AB18+AC18,AD18+AE18,AF18+AG18,AH18+AI18,AJ18+AK18,AL18+AM18,AN18+AO18,AP18+AQ18,AR18+AS18,AT18+AU18,AV18+AW18,AX18+AY18,AZ18+BA18,BB18+BC18,BD18+BE18,BF18+BG18,BH18+BI18,BJ18+BK18,BL18+BM18,BN18+BO18,BP18+BQ18,BR18+BS18,BT18+BU18)</f>
        <v>2854</v>
      </c>
      <c r="N18" s="35">
        <v>1297</v>
      </c>
      <c r="O18" s="35">
        <v>1395</v>
      </c>
      <c r="P18" s="10">
        <v>1329</v>
      </c>
      <c r="Q18" s="10">
        <v>1424</v>
      </c>
      <c r="R18" s="10">
        <v>1380</v>
      </c>
      <c r="S18" s="10">
        <v>1404</v>
      </c>
      <c r="T18" s="10">
        <v>1418</v>
      </c>
      <c r="U18" s="10">
        <v>1390</v>
      </c>
      <c r="V18" s="10">
        <v>1389</v>
      </c>
      <c r="W18" s="10">
        <v>1389</v>
      </c>
      <c r="X18" s="10">
        <v>1380</v>
      </c>
      <c r="Y18" s="10">
        <v>1350</v>
      </c>
      <c r="Z18" s="10">
        <v>1418</v>
      </c>
      <c r="AA18" s="10">
        <v>1436</v>
      </c>
      <c r="AB18" s="10">
        <v>1426</v>
      </c>
      <c r="AC18" s="10">
        <v>1383</v>
      </c>
      <c r="AD18" s="10">
        <v>1419</v>
      </c>
      <c r="AE18" s="10">
        <v>1417</v>
      </c>
      <c r="AF18" s="10">
        <v>1414</v>
      </c>
      <c r="AG18" s="10">
        <v>1426</v>
      </c>
      <c r="AH18" s="10">
        <v>1376</v>
      </c>
      <c r="AI18" s="10">
        <v>1390</v>
      </c>
      <c r="AJ18" s="10">
        <v>1396</v>
      </c>
      <c r="AK18" s="10">
        <v>1390</v>
      </c>
      <c r="AL18" s="10">
        <v>1410</v>
      </c>
      <c r="AM18" s="10">
        <v>1411</v>
      </c>
      <c r="AN18" s="10">
        <v>1412</v>
      </c>
      <c r="AO18" s="10"/>
      <c r="AP18" s="10">
        <v>1406</v>
      </c>
      <c r="AQ18" s="10">
        <v>1363</v>
      </c>
      <c r="AR18" s="10"/>
      <c r="AS18" s="10"/>
      <c r="AT18" s="10">
        <v>1372</v>
      </c>
      <c r="AU18" s="10">
        <v>1395</v>
      </c>
      <c r="AV18" s="10">
        <v>1420</v>
      </c>
      <c r="AW18" s="10">
        <v>1376</v>
      </c>
      <c r="AX18" s="35">
        <v>1371</v>
      </c>
      <c r="AY18" s="35">
        <v>1341</v>
      </c>
      <c r="AZ18" s="35">
        <v>1301</v>
      </c>
      <c r="BA18" s="35">
        <v>1387</v>
      </c>
      <c r="BB18" s="35">
        <v>1404</v>
      </c>
      <c r="BC18" s="35">
        <v>1413</v>
      </c>
      <c r="BD18" s="35">
        <v>1415</v>
      </c>
      <c r="BE18" s="35">
        <v>1416</v>
      </c>
      <c r="BF18" s="35">
        <v>1432</v>
      </c>
      <c r="BG18" s="35">
        <v>1381</v>
      </c>
      <c r="BH18" s="35">
        <v>1366</v>
      </c>
      <c r="BI18" s="35">
        <v>1295</v>
      </c>
      <c r="BJ18" s="35">
        <v>1420</v>
      </c>
      <c r="BK18" s="35">
        <v>1385</v>
      </c>
      <c r="BL18" s="35">
        <v>1437</v>
      </c>
      <c r="BM18" s="35">
        <v>1385</v>
      </c>
      <c r="BN18" s="35">
        <v>1401</v>
      </c>
      <c r="BO18" s="35">
        <v>1451</v>
      </c>
      <c r="BP18" s="35">
        <v>1425</v>
      </c>
      <c r="BQ18" s="35"/>
      <c r="BR18" s="35">
        <v>1401</v>
      </c>
      <c r="BS18" s="35">
        <v>1412</v>
      </c>
      <c r="BT18" s="35">
        <v>1401</v>
      </c>
      <c r="BU18" s="35">
        <v>1344</v>
      </c>
      <c r="BV18" s="35">
        <v>1409</v>
      </c>
      <c r="BW18" s="35">
        <v>1431</v>
      </c>
      <c r="BX18" s="35">
        <v>1418</v>
      </c>
      <c r="BY18" s="35">
        <v>1416</v>
      </c>
      <c r="BZ18" s="35">
        <v>1389</v>
      </c>
      <c r="CA18" s="35">
        <v>1382</v>
      </c>
      <c r="CB18" s="21">
        <v>1430</v>
      </c>
      <c r="CC18" s="21">
        <v>1434</v>
      </c>
      <c r="CD18" s="21">
        <v>1454</v>
      </c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</row>
    <row r="19" spans="1:240" s="3" customFormat="1" ht="18.75" customHeight="1">
      <c r="A19" s="15">
        <v>2</v>
      </c>
      <c r="B19" s="9" t="s">
        <v>4</v>
      </c>
      <c r="C19" s="9" t="s">
        <v>6</v>
      </c>
      <c r="D19" s="10" t="s">
        <v>24</v>
      </c>
      <c r="E19" s="11">
        <v>131.214</v>
      </c>
      <c r="F19" s="11">
        <f>AVERAGE(N19:IV19)/10</f>
        <v>132.78833333333336</v>
      </c>
      <c r="G19" s="10">
        <f>SUM(N19:IV19)</f>
        <v>79673</v>
      </c>
      <c r="H19" s="10">
        <f>COUNTA(N19:IV19)</f>
        <v>60</v>
      </c>
      <c r="I19" s="11">
        <f>F19-E19</f>
        <v>1.5743333333333567</v>
      </c>
      <c r="J19" s="36">
        <f>MAX(N19:EF19)</f>
        <v>1391</v>
      </c>
      <c r="K19" s="10">
        <f>MAX(L19:M19)</f>
        <v>2739</v>
      </c>
      <c r="L19" s="10">
        <f>MAX(BV19+BW19,BX19+BY19,BZ19+CA19,CB19+CC19,CD19+CE19,CF19+CG19,CH19+CI19,CJ19+CK19,CL19+CM19,CN19+CO19,CP19+CQ19,CR19+CS19,CT19+CU19,CV19+CW19,CX19+CY19,CZ19+DA19,DB19+DC19,DD19+DE19,DF19+DG19,DH19+DI19,DJ19+DK19,DL19+DM19,DN19+DO19,DP19+DQ19,DR19+DS19)</f>
        <v>2739</v>
      </c>
      <c r="M19" s="36">
        <f>MAX(N19+O19,P19+Q19,R19+S19,T19+U19,V19+W19,X19+Y19,Z19+AA19,AB19+AC19,AD19+AE19,AF19+AG19,AH19+AI19,AJ19+AK19,AL19+AM19,AN19+AO19,AP19+AQ19,AR19+AS19,AT19+AU19,AV19+AW19,AX19+AY19,AZ19+BA19,BB19+BC19,BD19+BE19,BF19+BG19,BH19+BI19,BJ19+BK19,BL19+BM19,BN19+BO19,BP19+BQ19,BR19+BS19,BT19+BU19)</f>
        <v>2732</v>
      </c>
      <c r="N19" s="35">
        <v>1329</v>
      </c>
      <c r="O19" s="35">
        <v>1364</v>
      </c>
      <c r="P19" s="10">
        <v>1302</v>
      </c>
      <c r="Q19" s="10">
        <v>1317</v>
      </c>
      <c r="R19" s="10">
        <v>1270</v>
      </c>
      <c r="S19" s="10">
        <v>1256</v>
      </c>
      <c r="T19" s="10">
        <v>1296</v>
      </c>
      <c r="U19" s="10">
        <v>1295</v>
      </c>
      <c r="V19" s="10">
        <v>1338</v>
      </c>
      <c r="W19" s="10">
        <v>1324</v>
      </c>
      <c r="X19" s="10">
        <v>1346</v>
      </c>
      <c r="Y19" s="10">
        <v>1327</v>
      </c>
      <c r="Z19" s="10">
        <v>1387</v>
      </c>
      <c r="AA19" s="10">
        <v>1309</v>
      </c>
      <c r="AB19" s="10">
        <v>1332</v>
      </c>
      <c r="AC19" s="10">
        <v>1378</v>
      </c>
      <c r="AD19" s="10">
        <v>1276</v>
      </c>
      <c r="AE19" s="10">
        <v>1353</v>
      </c>
      <c r="AF19" s="10">
        <v>1335</v>
      </c>
      <c r="AG19" s="10">
        <v>1388</v>
      </c>
      <c r="AH19" s="10">
        <v>1341</v>
      </c>
      <c r="AI19" s="10">
        <v>1368</v>
      </c>
      <c r="AJ19" s="10"/>
      <c r="AK19" s="10"/>
      <c r="AL19" s="10">
        <v>1344</v>
      </c>
      <c r="AM19" s="10">
        <v>1388</v>
      </c>
      <c r="AN19" s="10">
        <v>1349</v>
      </c>
      <c r="AO19" s="10"/>
      <c r="AP19" s="10">
        <v>1324</v>
      </c>
      <c r="AQ19" s="10">
        <v>1352</v>
      </c>
      <c r="AR19" s="10"/>
      <c r="AS19" s="10"/>
      <c r="AT19" s="10">
        <v>1296</v>
      </c>
      <c r="AU19" s="10">
        <v>1371</v>
      </c>
      <c r="AV19" s="10">
        <v>1347</v>
      </c>
      <c r="AW19" s="10">
        <v>1336</v>
      </c>
      <c r="AX19" s="35">
        <v>1318</v>
      </c>
      <c r="AY19" s="35">
        <v>1346</v>
      </c>
      <c r="AZ19" s="35">
        <v>1218</v>
      </c>
      <c r="BA19" s="35">
        <v>1343</v>
      </c>
      <c r="BB19" s="35">
        <v>1299</v>
      </c>
      <c r="BC19" s="35">
        <v>1263</v>
      </c>
      <c r="BD19" s="35">
        <v>1322</v>
      </c>
      <c r="BE19" s="35">
        <v>1270</v>
      </c>
      <c r="BF19" s="35">
        <v>1338</v>
      </c>
      <c r="BG19" s="35">
        <v>1305</v>
      </c>
      <c r="BH19" s="35">
        <v>1307</v>
      </c>
      <c r="BI19" s="35">
        <v>1243</v>
      </c>
      <c r="BJ19" s="35">
        <v>1325</v>
      </c>
      <c r="BK19" s="35">
        <v>1323</v>
      </c>
      <c r="BL19" s="35">
        <v>1391</v>
      </c>
      <c r="BM19" s="35">
        <v>1319</v>
      </c>
      <c r="BN19" s="35"/>
      <c r="BO19" s="35"/>
      <c r="BP19" s="35">
        <v>1312</v>
      </c>
      <c r="BQ19" s="35"/>
      <c r="BR19" s="35">
        <v>1309</v>
      </c>
      <c r="BS19" s="35">
        <v>1358</v>
      </c>
      <c r="BT19" s="35">
        <v>1348</v>
      </c>
      <c r="BU19" s="35">
        <v>1336</v>
      </c>
      <c r="BV19" s="35">
        <v>1341</v>
      </c>
      <c r="BW19" s="35">
        <v>1361</v>
      </c>
      <c r="BX19" s="35">
        <v>1333</v>
      </c>
      <c r="BY19" s="35">
        <v>1331</v>
      </c>
      <c r="BZ19" s="35">
        <v>1261</v>
      </c>
      <c r="CA19" s="35">
        <v>1376</v>
      </c>
      <c r="CB19" s="21">
        <v>1353</v>
      </c>
      <c r="CC19" s="21">
        <v>1386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</row>
    <row r="20" spans="1:240" s="3" customFormat="1" ht="18.75" customHeight="1">
      <c r="A20" s="15">
        <v>3</v>
      </c>
      <c r="B20" s="9" t="s">
        <v>4</v>
      </c>
      <c r="C20" s="9" t="s">
        <v>33</v>
      </c>
      <c r="D20" s="10" t="s">
        <v>27</v>
      </c>
      <c r="E20" s="11">
        <v>126.85409836065574</v>
      </c>
      <c r="F20" s="11">
        <f>AVERAGE(N20:IV20)/10</f>
        <v>128.17536231884057</v>
      </c>
      <c r="G20" s="10">
        <f>SUM(N20:IV20)</f>
        <v>88441</v>
      </c>
      <c r="H20" s="10">
        <f>COUNTA(N20:IV20)</f>
        <v>69</v>
      </c>
      <c r="I20" s="11">
        <f>F20-E20</f>
        <v>1.3212639581848293</v>
      </c>
      <c r="J20" s="36">
        <f>MAX(N20:EF20)</f>
        <v>1342</v>
      </c>
      <c r="K20" s="10">
        <f>MAX(L20:M20)</f>
        <v>2659</v>
      </c>
      <c r="L20" s="10">
        <f>MAX(BV20+BW20,BX20+BY20,BZ20+CA20,CB20+CC20,CD20+CE20,CF20+CG20,CH20+CI20,CJ20+CK20,CL20+CM20,CN20+CO20,CP20+CQ20,CR20+CS20,CT20+CU20,CV20+CW20,CX20+CY20,CZ20+DA20,DB20+DC20,DD20+DE20,DF20+DG20,DH20+DI20,DJ20+DK20,DL20+DM20,DN20+DO20,DP20+DQ20,DR20+DS20)</f>
        <v>2659</v>
      </c>
      <c r="M20" s="36">
        <f>MAX(N20+O20,P20+Q20,R20+S20,T20+U20,V20+W20,X20+Y20,Z20+AA20,AB20+AC20,AD20+AE20,AF20+AG20,AH20+AI20,AJ20+AK20,AL20+AM20,AN20+AO20,AP20+AQ20,AR20+AS20,AT20+AU20,AV20+AW20,AX20+AY20,AZ20+BA20,BB20+BC20,BD20+BE20,BF20+BG20,BH20+BI20,BJ20+BK20,BL20+BM20,BN20+BO20,BP20+BQ20,BR20+BS20,BT20+BU20)</f>
        <v>2621</v>
      </c>
      <c r="N20" s="35">
        <v>1273</v>
      </c>
      <c r="O20" s="35">
        <v>1281</v>
      </c>
      <c r="P20" s="10">
        <v>1255</v>
      </c>
      <c r="Q20" s="10">
        <v>1308</v>
      </c>
      <c r="R20" s="10">
        <v>1208</v>
      </c>
      <c r="S20" s="10">
        <v>1280</v>
      </c>
      <c r="T20" s="10">
        <v>1280</v>
      </c>
      <c r="U20" s="10">
        <v>1333</v>
      </c>
      <c r="V20" s="10">
        <v>1258</v>
      </c>
      <c r="W20" s="10">
        <v>1218</v>
      </c>
      <c r="X20" s="10">
        <v>1308</v>
      </c>
      <c r="Y20" s="10">
        <v>1268</v>
      </c>
      <c r="Z20" s="10">
        <v>1280</v>
      </c>
      <c r="AA20" s="10">
        <v>1310</v>
      </c>
      <c r="AB20" s="10">
        <v>1293</v>
      </c>
      <c r="AC20" s="10">
        <v>1300</v>
      </c>
      <c r="AD20" s="10">
        <v>1294</v>
      </c>
      <c r="AE20" s="10">
        <v>1291</v>
      </c>
      <c r="AF20" s="10">
        <v>1292</v>
      </c>
      <c r="AG20" s="10">
        <v>1268</v>
      </c>
      <c r="AH20" s="10">
        <v>1255</v>
      </c>
      <c r="AI20" s="10">
        <v>1298</v>
      </c>
      <c r="AJ20" s="10">
        <v>1305</v>
      </c>
      <c r="AK20" s="10">
        <v>1231</v>
      </c>
      <c r="AL20" s="10">
        <v>1263</v>
      </c>
      <c r="AM20" s="10">
        <v>1259</v>
      </c>
      <c r="AN20" s="10">
        <v>1282</v>
      </c>
      <c r="AO20" s="10">
        <v>1277</v>
      </c>
      <c r="AP20" s="10">
        <v>1324</v>
      </c>
      <c r="AQ20" s="10">
        <v>1296</v>
      </c>
      <c r="AR20" s="10">
        <v>1276</v>
      </c>
      <c r="AS20" s="10">
        <v>1317</v>
      </c>
      <c r="AT20" s="10">
        <v>1323</v>
      </c>
      <c r="AU20" s="10">
        <v>1298</v>
      </c>
      <c r="AV20" s="10">
        <v>1269</v>
      </c>
      <c r="AW20" s="10">
        <v>1277</v>
      </c>
      <c r="AX20" s="35">
        <v>1246</v>
      </c>
      <c r="AY20" s="35">
        <v>1342</v>
      </c>
      <c r="AZ20" s="35">
        <v>1269</v>
      </c>
      <c r="BA20" s="35">
        <v>1296</v>
      </c>
      <c r="BB20" s="35">
        <v>1224</v>
      </c>
      <c r="BC20" s="35">
        <v>1275</v>
      </c>
      <c r="BD20" s="35">
        <v>1321</v>
      </c>
      <c r="BE20" s="35">
        <v>1251</v>
      </c>
      <c r="BF20" s="35">
        <v>1182</v>
      </c>
      <c r="BG20" s="35">
        <v>1228</v>
      </c>
      <c r="BH20" s="35">
        <v>1294</v>
      </c>
      <c r="BI20" s="35">
        <v>1255</v>
      </c>
      <c r="BJ20" s="35">
        <v>1250</v>
      </c>
      <c r="BK20" s="35">
        <v>1317</v>
      </c>
      <c r="BL20" s="35">
        <v>1327</v>
      </c>
      <c r="BM20" s="35">
        <v>1279</v>
      </c>
      <c r="BN20" s="35">
        <v>1297</v>
      </c>
      <c r="BO20" s="35">
        <v>1293</v>
      </c>
      <c r="BP20" s="35">
        <v>1297</v>
      </c>
      <c r="BQ20" s="35">
        <v>1227</v>
      </c>
      <c r="BR20" s="35">
        <v>1257</v>
      </c>
      <c r="BS20" s="35">
        <v>1278</v>
      </c>
      <c r="BT20" s="35">
        <v>1281</v>
      </c>
      <c r="BU20" s="35">
        <v>1313</v>
      </c>
      <c r="BV20" s="35">
        <v>1334</v>
      </c>
      <c r="BW20" s="35">
        <v>1325</v>
      </c>
      <c r="BX20" s="35">
        <v>1329</v>
      </c>
      <c r="BY20" s="35">
        <v>1257</v>
      </c>
      <c r="BZ20" s="35">
        <v>1319</v>
      </c>
      <c r="CA20" s="35">
        <v>1276</v>
      </c>
      <c r="CB20" s="21">
        <v>1289</v>
      </c>
      <c r="CC20" s="21">
        <v>1268</v>
      </c>
      <c r="CD20" s="21">
        <v>1297</v>
      </c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</row>
    <row r="21" spans="1:240" s="3" customFormat="1" ht="18.75" customHeight="1">
      <c r="A21" s="15">
        <v>4</v>
      </c>
      <c r="B21" s="9" t="s">
        <v>4</v>
      </c>
      <c r="C21" s="9" t="s">
        <v>8</v>
      </c>
      <c r="D21" s="10" t="s">
        <v>27</v>
      </c>
      <c r="E21" s="11">
        <v>123.28666666666666</v>
      </c>
      <c r="F21" s="11">
        <f>AVERAGE(N21:IV21)/10</f>
        <v>125.85223880597016</v>
      </c>
      <c r="G21" s="10">
        <f>SUM(N21:IV21)</f>
        <v>84321</v>
      </c>
      <c r="H21" s="10">
        <f>COUNTA(N21:IV21)</f>
        <v>67</v>
      </c>
      <c r="I21" s="11">
        <f>F21-E21</f>
        <v>2.565572139303498</v>
      </c>
      <c r="J21" s="36">
        <f>MAX(N21:EF21)</f>
        <v>1346</v>
      </c>
      <c r="K21" s="10">
        <f>MAX(L21:M21)</f>
        <v>2633</v>
      </c>
      <c r="L21" s="10">
        <f>MAX(BV21+BW21,BX21+BY21,BZ21+CA21,CB21+CC21,CD21+CE21,CF21+CG21,CH21+CI21,CJ21+CK21,CL21+CM21,CN21+CO21,CP21+CQ21,CR21+CS21,CT21+CU21,CV21+CW21,CX21+CY21,CZ21+DA21,DB21+DC21,DD21+DE21,DF21+DG21,DH21+DI21,DJ21+DK21,DL21+DM21,DN21+DO21,DP21+DQ21,DR21+DS21)</f>
        <v>2633</v>
      </c>
      <c r="M21" s="36">
        <f>MAX(N21+O21,P21+Q21,R21+S21,T21+U21,V21+W21,X21+Y21,Z21+AA21,AB21+AC21,AD21+AE21,AF21+AG21,AH21+AI21,AJ21+AK21,AL21+AM21,AN21+AO21,AP21+AQ21,AR21+AS21,AT21+AU21,AV21+AW21,AX21+AY21,AZ21+BA21,BB21+BC21,BD21+BE21,BF21+BG21,BH21+BI21,BJ21+BK21,BL21+BM21,BN21+BO21,BP21+BQ21,BR21+BS21,BT21+BU21)</f>
        <v>2611</v>
      </c>
      <c r="N21" s="35">
        <v>1212</v>
      </c>
      <c r="O21" s="35">
        <v>1240</v>
      </c>
      <c r="P21" s="10">
        <v>1237</v>
      </c>
      <c r="Q21" s="10">
        <v>1244</v>
      </c>
      <c r="R21" s="10">
        <v>1271</v>
      </c>
      <c r="S21" s="10">
        <v>1248</v>
      </c>
      <c r="T21" s="10">
        <v>1198</v>
      </c>
      <c r="U21" s="10">
        <v>1298</v>
      </c>
      <c r="V21" s="10">
        <v>1247</v>
      </c>
      <c r="W21" s="10">
        <v>1200</v>
      </c>
      <c r="X21" s="10">
        <v>1183</v>
      </c>
      <c r="Y21" s="10">
        <v>1295</v>
      </c>
      <c r="Z21" s="10">
        <v>1300</v>
      </c>
      <c r="AA21" s="10">
        <v>1251</v>
      </c>
      <c r="AB21" s="10">
        <v>1210</v>
      </c>
      <c r="AC21" s="10">
        <v>1277</v>
      </c>
      <c r="AD21" s="10">
        <v>1285</v>
      </c>
      <c r="AE21" s="10">
        <v>1260</v>
      </c>
      <c r="AF21" s="10"/>
      <c r="AG21" s="10"/>
      <c r="AH21" s="10">
        <v>1238</v>
      </c>
      <c r="AI21" s="10">
        <v>1262</v>
      </c>
      <c r="AJ21" s="10">
        <v>1241</v>
      </c>
      <c r="AK21" s="10">
        <v>1247</v>
      </c>
      <c r="AL21" s="10">
        <v>1248</v>
      </c>
      <c r="AM21" s="10">
        <v>1255</v>
      </c>
      <c r="AN21" s="10">
        <v>1268</v>
      </c>
      <c r="AO21" s="10">
        <v>1343</v>
      </c>
      <c r="AP21" s="10">
        <v>1279</v>
      </c>
      <c r="AQ21" s="10">
        <v>1253</v>
      </c>
      <c r="AR21" s="10">
        <v>1253</v>
      </c>
      <c r="AS21" s="10">
        <v>1295</v>
      </c>
      <c r="AT21" s="10">
        <v>1230</v>
      </c>
      <c r="AU21" s="10">
        <v>1259</v>
      </c>
      <c r="AV21" s="10">
        <v>1214</v>
      </c>
      <c r="AW21" s="10">
        <v>1277</v>
      </c>
      <c r="AX21" s="35">
        <v>1270</v>
      </c>
      <c r="AY21" s="35">
        <v>1280</v>
      </c>
      <c r="AZ21" s="35">
        <v>1246</v>
      </c>
      <c r="BA21" s="35">
        <v>1256</v>
      </c>
      <c r="BB21" s="35">
        <v>1234</v>
      </c>
      <c r="BC21" s="35">
        <v>1207</v>
      </c>
      <c r="BD21" s="35">
        <v>1270</v>
      </c>
      <c r="BE21" s="35">
        <v>1257</v>
      </c>
      <c r="BF21" s="35">
        <v>1229</v>
      </c>
      <c r="BG21" s="35">
        <v>1267</v>
      </c>
      <c r="BH21" s="35">
        <v>1186</v>
      </c>
      <c r="BI21" s="35">
        <v>1189</v>
      </c>
      <c r="BJ21" s="35">
        <v>1295</v>
      </c>
      <c r="BK21" s="35">
        <v>1243</v>
      </c>
      <c r="BL21" s="35">
        <v>1235</v>
      </c>
      <c r="BM21" s="35">
        <v>1254</v>
      </c>
      <c r="BN21" s="35">
        <v>1211</v>
      </c>
      <c r="BO21" s="35">
        <v>1333</v>
      </c>
      <c r="BP21" s="35">
        <v>1274</v>
      </c>
      <c r="BQ21" s="35">
        <v>1285</v>
      </c>
      <c r="BR21" s="35">
        <v>1239</v>
      </c>
      <c r="BS21" s="35">
        <v>1295</v>
      </c>
      <c r="BT21" s="35">
        <v>1254</v>
      </c>
      <c r="BU21" s="35">
        <v>1250</v>
      </c>
      <c r="BV21" s="35">
        <v>1321</v>
      </c>
      <c r="BW21" s="35">
        <v>1312</v>
      </c>
      <c r="BX21" s="35">
        <v>1314</v>
      </c>
      <c r="BY21" s="35">
        <v>1289</v>
      </c>
      <c r="BZ21" s="35">
        <v>1346</v>
      </c>
      <c r="CA21" s="35">
        <v>1281</v>
      </c>
      <c r="CB21" s="21">
        <v>1215</v>
      </c>
      <c r="CC21" s="21">
        <v>1275</v>
      </c>
      <c r="CD21" s="21">
        <v>1291</v>
      </c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</row>
    <row r="22" spans="1:240" s="3" customFormat="1" ht="18.75" customHeight="1">
      <c r="A22" s="15">
        <v>5</v>
      </c>
      <c r="B22" s="9" t="s">
        <v>4</v>
      </c>
      <c r="C22" s="9" t="s">
        <v>9</v>
      </c>
      <c r="D22" s="10" t="s">
        <v>27</v>
      </c>
      <c r="E22" s="11">
        <v>122.64137931034483</v>
      </c>
      <c r="F22" s="11">
        <f>AVERAGE(N22:IV22)/10</f>
        <v>124.65588235294118</v>
      </c>
      <c r="G22" s="10">
        <f>SUM(N22:IV22)</f>
        <v>42383</v>
      </c>
      <c r="H22" s="10">
        <f>COUNTA(N22:IV22)</f>
        <v>34</v>
      </c>
      <c r="I22" s="11">
        <f>F22-E22</f>
        <v>2.0145030425963455</v>
      </c>
      <c r="J22" s="36">
        <f>MAX(N22:EF22)</f>
        <v>1323</v>
      </c>
      <c r="K22" s="10">
        <f>MAX(L22:M22)</f>
        <v>2595</v>
      </c>
      <c r="L22" s="10">
        <f>MAX(BV22+BW22,BX22+BY22,BZ22+CA22,CB22+CC22,CD22+CE22,CF22+CG22,CH22+CI22,CJ22+CK22,CL22+CM22,CN22+CO22,CP22+CQ22,CR22+CS22,CT22+CU22,CV22+CW22,CX22+CY22,CZ22+DA22,DB22+DC22,DD22+DE22,DF22+DG22,DH22+DI22,DJ22+DK22,DL22+DM22,DN22+DO22,DP22+DQ22,DR22+DS22)</f>
        <v>2500</v>
      </c>
      <c r="M22" s="36">
        <f>MAX(N22+O22,P22+Q22,R22+S22,T22+U22,V22+W22,X22+Y22,Z22+AA22,AB22+AC22,AD22+AE22,AF22+AG22,AH22+AI22,AJ22+AK22,AL22+AM22,AN22+AO22,AP22+AQ22,AR22+AS22,AT22+AU22,AV22+AW22,AX22+AY22,AZ22+BA22,BB22+BC22,BD22+BE22,BF22+BG22,BH22+BI22,BJ22+BK22,BL22+BM22,BN22+BO22,BP22+BQ22,BR22+BS22,BT22+BU22)</f>
        <v>2595</v>
      </c>
      <c r="N22" s="35">
        <v>1226</v>
      </c>
      <c r="O22" s="35">
        <v>1239</v>
      </c>
      <c r="P22" s="10">
        <v>1161</v>
      </c>
      <c r="Q22" s="10">
        <v>1288</v>
      </c>
      <c r="R22" s="10"/>
      <c r="S22" s="10"/>
      <c r="T22" s="10">
        <v>1286</v>
      </c>
      <c r="U22" s="10"/>
      <c r="V22" s="10"/>
      <c r="W22" s="10"/>
      <c r="X22" s="10">
        <v>1246</v>
      </c>
      <c r="Y22" s="10">
        <v>1226</v>
      </c>
      <c r="Z22" s="10"/>
      <c r="AA22" s="10"/>
      <c r="AB22" s="10">
        <v>1210</v>
      </c>
      <c r="AC22" s="10">
        <v>1204</v>
      </c>
      <c r="AD22" s="10"/>
      <c r="AE22" s="10"/>
      <c r="AF22" s="10">
        <v>1323</v>
      </c>
      <c r="AG22" s="10">
        <v>1272</v>
      </c>
      <c r="AH22" s="10"/>
      <c r="AI22" s="10"/>
      <c r="AJ22" s="10">
        <v>1207</v>
      </c>
      <c r="AK22" s="10">
        <v>1259</v>
      </c>
      <c r="AL22" s="10"/>
      <c r="AM22" s="10"/>
      <c r="AN22" s="10">
        <v>1299</v>
      </c>
      <c r="AO22" s="10">
        <v>1232</v>
      </c>
      <c r="AP22" s="10"/>
      <c r="AQ22" s="10"/>
      <c r="AR22" s="10"/>
      <c r="AS22" s="10"/>
      <c r="AT22" s="10"/>
      <c r="AU22" s="10"/>
      <c r="AV22" s="10"/>
      <c r="AW22" s="10"/>
      <c r="AX22" s="35"/>
      <c r="AY22" s="35"/>
      <c r="AZ22" s="35">
        <v>1192</v>
      </c>
      <c r="BA22" s="35">
        <v>1232</v>
      </c>
      <c r="BB22" s="35">
        <v>1266</v>
      </c>
      <c r="BC22" s="35">
        <v>1276</v>
      </c>
      <c r="BD22" s="35">
        <v>1191</v>
      </c>
      <c r="BE22" s="35">
        <v>1242</v>
      </c>
      <c r="BF22" s="35"/>
      <c r="BG22" s="35"/>
      <c r="BH22" s="35">
        <v>1227</v>
      </c>
      <c r="BI22" s="35">
        <v>1259</v>
      </c>
      <c r="BJ22" s="35"/>
      <c r="BK22" s="35"/>
      <c r="BL22" s="35">
        <v>1217</v>
      </c>
      <c r="BM22" s="35">
        <v>1231</v>
      </c>
      <c r="BN22" s="35"/>
      <c r="BO22" s="35"/>
      <c r="BP22" s="35">
        <v>1254</v>
      </c>
      <c r="BQ22" s="35">
        <v>1272</v>
      </c>
      <c r="BR22" s="35"/>
      <c r="BS22" s="35"/>
      <c r="BT22" s="35">
        <v>1298</v>
      </c>
      <c r="BU22" s="35">
        <v>1276</v>
      </c>
      <c r="BV22" s="35">
        <v>1256</v>
      </c>
      <c r="BW22" s="35">
        <v>1239</v>
      </c>
      <c r="BX22" s="35">
        <v>1213</v>
      </c>
      <c r="BY22" s="35">
        <v>1287</v>
      </c>
      <c r="BZ22" s="35"/>
      <c r="CA22" s="35"/>
      <c r="CB22" s="21"/>
      <c r="CC22" s="21"/>
      <c r="CD22" s="21">
        <v>1277</v>
      </c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</row>
    <row r="23" spans="1:240" s="3" customFormat="1" ht="18.75" customHeight="1">
      <c r="A23" s="15">
        <v>6</v>
      </c>
      <c r="B23" s="9" t="s">
        <v>4</v>
      </c>
      <c r="C23" s="9" t="s">
        <v>10</v>
      </c>
      <c r="D23" s="10" t="s">
        <v>27</v>
      </c>
      <c r="E23" s="11">
        <v>124.12241379310345</v>
      </c>
      <c r="F23" s="11">
        <f>AVERAGE(N23:IV23)/10</f>
        <v>124.09538461538462</v>
      </c>
      <c r="G23" s="10">
        <f>SUM(N23:IV23)</f>
        <v>80662</v>
      </c>
      <c r="H23" s="10">
        <f>COUNTA(N23:IV23)</f>
        <v>65</v>
      </c>
      <c r="I23" s="11">
        <f>F23-E23</f>
        <v>-0.02702917771883051</v>
      </c>
      <c r="J23" s="36">
        <f>MAX(N23:EF23)</f>
        <v>1314</v>
      </c>
      <c r="K23" s="10">
        <f>MAX(L23:M23)</f>
        <v>2628</v>
      </c>
      <c r="L23" s="10">
        <f>MAX(BV23+BW23,BX23+BY23,BZ23+CA23,CB23+CC23,CD23+CE23,CF23+CG23,CH23+CI23,CJ23+CK23,CL23+CM23,CN23+CO23,CP23+CQ23,CR23+CS23,CT23+CU23,CV23+CW23,CX23+CY23,CZ23+DA23,DB23+DC23,DD23+DE23,DF23+DG23,DH23+DI23,DJ23+DK23,DL23+DM23,DN23+DO23,DP23+DQ23,DR23+DS23)</f>
        <v>2539</v>
      </c>
      <c r="M23" s="36">
        <f>MAX(N23+O23,P23+Q23,R23+S23,T23+U23,V23+W23,X23+Y23,Z23+AA23,AB23+AC23,AD23+AE23,AF23+AG23,AH23+AI23,AJ23+AK23,AL23+AM23,AN23+AO23,AP23+AQ23,AR23+AS23,AT23+AU23,AV23+AW23,AX23+AY23,AZ23+BA23,BB23+BC23,BD23+BE23,BF23+BG23,BH23+BI23,BJ23+BK23,BL23+BM23,BN23+BO23,BP23+BQ23,BR23+BS23,BT23+BU23)</f>
        <v>2628</v>
      </c>
      <c r="N23" s="35">
        <v>1211</v>
      </c>
      <c r="O23" s="35">
        <v>1280</v>
      </c>
      <c r="P23" s="10">
        <v>1229</v>
      </c>
      <c r="Q23" s="10">
        <v>1271</v>
      </c>
      <c r="R23" s="10">
        <v>1229</v>
      </c>
      <c r="S23" s="10">
        <v>1260</v>
      </c>
      <c r="T23" s="10">
        <v>1228</v>
      </c>
      <c r="U23" s="10">
        <v>1159</v>
      </c>
      <c r="V23" s="10">
        <v>1251</v>
      </c>
      <c r="W23" s="10">
        <v>1271</v>
      </c>
      <c r="X23" s="10">
        <v>1269</v>
      </c>
      <c r="Y23" s="10">
        <v>1217</v>
      </c>
      <c r="Z23" s="10">
        <v>1224</v>
      </c>
      <c r="AA23" s="10">
        <v>1235</v>
      </c>
      <c r="AB23" s="10">
        <v>1263</v>
      </c>
      <c r="AC23" s="10">
        <v>1202</v>
      </c>
      <c r="AD23" s="10">
        <v>1230</v>
      </c>
      <c r="AE23" s="10">
        <v>1253</v>
      </c>
      <c r="AF23" s="10">
        <v>1223</v>
      </c>
      <c r="AG23" s="10">
        <v>1212</v>
      </c>
      <c r="AH23" s="10">
        <v>1218</v>
      </c>
      <c r="AI23" s="10">
        <v>1251</v>
      </c>
      <c r="AJ23" s="10"/>
      <c r="AK23" s="10"/>
      <c r="AL23" s="10">
        <v>1234</v>
      </c>
      <c r="AM23" s="10">
        <v>1285</v>
      </c>
      <c r="AN23" s="10">
        <v>1218</v>
      </c>
      <c r="AO23" s="10">
        <v>1244</v>
      </c>
      <c r="AP23" s="10">
        <v>1232</v>
      </c>
      <c r="AQ23" s="10">
        <v>1236</v>
      </c>
      <c r="AR23" s="10">
        <v>1192</v>
      </c>
      <c r="AS23" s="10">
        <v>1249</v>
      </c>
      <c r="AT23" s="10">
        <v>1218</v>
      </c>
      <c r="AU23" s="10">
        <v>1300</v>
      </c>
      <c r="AV23" s="10">
        <v>1314</v>
      </c>
      <c r="AW23" s="10">
        <v>1314</v>
      </c>
      <c r="AX23" s="35">
        <v>1182</v>
      </c>
      <c r="AY23" s="35">
        <v>1147</v>
      </c>
      <c r="AZ23" s="35">
        <v>1171</v>
      </c>
      <c r="BA23" s="35">
        <v>1280</v>
      </c>
      <c r="BB23" s="35">
        <v>1269</v>
      </c>
      <c r="BC23" s="35">
        <v>1168</v>
      </c>
      <c r="BD23" s="35">
        <v>1247</v>
      </c>
      <c r="BE23" s="35">
        <v>1295</v>
      </c>
      <c r="BF23" s="35">
        <v>1284</v>
      </c>
      <c r="BG23" s="35">
        <v>1266</v>
      </c>
      <c r="BH23" s="35">
        <v>1269</v>
      </c>
      <c r="BI23" s="35">
        <v>1234</v>
      </c>
      <c r="BJ23" s="35">
        <v>1176</v>
      </c>
      <c r="BK23" s="35">
        <v>1264</v>
      </c>
      <c r="BL23" s="35">
        <v>1229</v>
      </c>
      <c r="BM23" s="35">
        <v>1249</v>
      </c>
      <c r="BN23" s="35">
        <v>1213</v>
      </c>
      <c r="BO23" s="35">
        <v>1273</v>
      </c>
      <c r="BP23" s="35">
        <v>1243</v>
      </c>
      <c r="BQ23" s="35">
        <v>1285</v>
      </c>
      <c r="BR23" s="35">
        <v>1249</v>
      </c>
      <c r="BS23" s="35">
        <v>1253</v>
      </c>
      <c r="BT23" s="35">
        <v>1305</v>
      </c>
      <c r="BU23" s="35">
        <v>1258</v>
      </c>
      <c r="BV23" s="35"/>
      <c r="BW23" s="35"/>
      <c r="BX23" s="35">
        <v>1267</v>
      </c>
      <c r="BY23" s="35">
        <v>1239</v>
      </c>
      <c r="BZ23" s="35">
        <v>1151</v>
      </c>
      <c r="CA23" s="35">
        <v>1198</v>
      </c>
      <c r="CB23" s="21">
        <v>1263</v>
      </c>
      <c r="CC23" s="21">
        <v>1276</v>
      </c>
      <c r="CD23" s="21">
        <v>1237</v>
      </c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</row>
    <row r="24" spans="1:240" s="3" customFormat="1" ht="18.75" customHeight="1">
      <c r="A24" s="15">
        <v>7</v>
      </c>
      <c r="B24" s="9" t="s">
        <v>4</v>
      </c>
      <c r="C24" s="9" t="s">
        <v>38</v>
      </c>
      <c r="D24" s="10" t="s">
        <v>26</v>
      </c>
      <c r="E24" s="11">
        <v>109.69677419354839</v>
      </c>
      <c r="F24" s="11">
        <f>AVERAGE(N24:IV24)/10</f>
        <v>112.66666666666667</v>
      </c>
      <c r="G24" s="10">
        <f>SUM(N24:IV24)</f>
        <v>64220</v>
      </c>
      <c r="H24" s="10">
        <f>COUNTA(N24:IV24)</f>
        <v>57</v>
      </c>
      <c r="I24" s="11">
        <f>F24-E24</f>
        <v>2.9698924731182785</v>
      </c>
      <c r="J24" s="36">
        <f>MAX(N24:EF24)</f>
        <v>1209</v>
      </c>
      <c r="K24" s="10">
        <f>MAX(L24:M24)</f>
        <v>2334</v>
      </c>
      <c r="L24" s="10">
        <f>MAX(BV24+BW24,BX24+BY24,BZ24+CA24,CB24+CC24,CD24+CE24,CF24+CG24,CH24+CI24,CJ24+CK24,CL24+CM24,CN24+CO24,CP24+CQ24,CR24+CS24,CT24+CU24,CV24+CW24,CX24+CY24,CZ24+DA24,DB24+DC24,DD24+DE24,DF24+DG24,DH24+DI24,DJ24+DK24,DL24+DM24,DN24+DO24,DP24+DQ24,DR24+DS24)</f>
        <v>2315</v>
      </c>
      <c r="M24" s="36">
        <f>MAX(N24+O24,P24+Q24,R24+S24,T24+U24,V24+W24,X24+Y24,Z24+AA24,AB24+AC24,AD24+AE24,AF24+AG24,AH24+AI24,AJ24+AK24,AL24+AM24,AN24+AO24,AP24+AQ24,AR24+AS24,AT24+AU24,AV24+AW24,AX24+AY24,AZ24+BA24,BB24+BC24,BD24+BE24,BF24+BG24,BH24+BI24,BJ24+BK24,BL24+BM24,BN24+BO24,BP24+BQ24,BR24+BS24,BT24+BU24)</f>
        <v>2334</v>
      </c>
      <c r="N24" s="35">
        <v>1049</v>
      </c>
      <c r="O24" s="35">
        <v>1085</v>
      </c>
      <c r="P24" s="10">
        <v>1131</v>
      </c>
      <c r="Q24" s="10">
        <v>1146</v>
      </c>
      <c r="R24" s="10">
        <v>1068</v>
      </c>
      <c r="S24" s="10">
        <v>1161</v>
      </c>
      <c r="T24" s="10"/>
      <c r="U24" s="10"/>
      <c r="V24" s="10">
        <v>1166</v>
      </c>
      <c r="W24" s="10">
        <v>1077</v>
      </c>
      <c r="X24" s="10">
        <v>1081</v>
      </c>
      <c r="Y24" s="10">
        <v>1079</v>
      </c>
      <c r="Z24" s="10">
        <v>1076</v>
      </c>
      <c r="AA24" s="10">
        <v>1151</v>
      </c>
      <c r="AB24" s="10">
        <v>1152</v>
      </c>
      <c r="AC24" s="10">
        <v>1174</v>
      </c>
      <c r="AD24" s="10">
        <v>1146</v>
      </c>
      <c r="AE24" s="10">
        <v>1082</v>
      </c>
      <c r="AF24" s="10">
        <v>1102</v>
      </c>
      <c r="AG24" s="10">
        <v>1139</v>
      </c>
      <c r="AH24" s="10"/>
      <c r="AI24" s="10"/>
      <c r="AJ24" s="10">
        <v>1091</v>
      </c>
      <c r="AK24" s="10">
        <v>1095</v>
      </c>
      <c r="AL24" s="10">
        <v>1115</v>
      </c>
      <c r="AM24" s="10">
        <v>1136</v>
      </c>
      <c r="AN24" s="10">
        <v>1192</v>
      </c>
      <c r="AO24" s="10">
        <v>1142</v>
      </c>
      <c r="AP24" s="10">
        <v>1150</v>
      </c>
      <c r="AQ24" s="10">
        <v>1118</v>
      </c>
      <c r="AR24" s="10">
        <v>1201</v>
      </c>
      <c r="AS24" s="10">
        <v>1132</v>
      </c>
      <c r="AT24" s="10">
        <v>1134</v>
      </c>
      <c r="AU24" s="10">
        <v>1105</v>
      </c>
      <c r="AV24" s="10">
        <v>1155</v>
      </c>
      <c r="AW24" s="10">
        <v>1077</v>
      </c>
      <c r="AX24" s="35">
        <v>1145</v>
      </c>
      <c r="AY24" s="35">
        <v>1133</v>
      </c>
      <c r="AZ24" s="35"/>
      <c r="BA24" s="35"/>
      <c r="BB24" s="35">
        <v>1153</v>
      </c>
      <c r="BC24" s="35">
        <v>1075</v>
      </c>
      <c r="BD24" s="35">
        <v>1099</v>
      </c>
      <c r="BE24" s="35">
        <v>1115</v>
      </c>
      <c r="BF24" s="35"/>
      <c r="BG24" s="35"/>
      <c r="BH24" s="35">
        <v>1172</v>
      </c>
      <c r="BI24" s="35">
        <v>1143</v>
      </c>
      <c r="BJ24" s="35">
        <v>1144</v>
      </c>
      <c r="BK24" s="35">
        <v>1149</v>
      </c>
      <c r="BL24" s="35">
        <v>1135</v>
      </c>
      <c r="BM24" s="35">
        <v>1142</v>
      </c>
      <c r="BN24" s="35">
        <v>1097</v>
      </c>
      <c r="BO24" s="35">
        <v>1128</v>
      </c>
      <c r="BP24" s="35"/>
      <c r="BQ24" s="35"/>
      <c r="BR24" s="35">
        <v>1144</v>
      </c>
      <c r="BS24" s="35">
        <v>1104</v>
      </c>
      <c r="BT24" s="35">
        <v>1209</v>
      </c>
      <c r="BU24" s="35">
        <v>1096</v>
      </c>
      <c r="BV24" s="35">
        <v>1134</v>
      </c>
      <c r="BW24" s="35">
        <v>1181</v>
      </c>
      <c r="BX24" s="35">
        <v>1111</v>
      </c>
      <c r="BY24" s="35">
        <v>1188</v>
      </c>
      <c r="BZ24" s="35">
        <v>1094</v>
      </c>
      <c r="CA24" s="35">
        <v>1124</v>
      </c>
      <c r="CB24" s="21"/>
      <c r="CC24" s="21"/>
      <c r="CD24" s="21">
        <v>1097</v>
      </c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</row>
    <row r="25" spans="1:240" s="3" customFormat="1" ht="18.75" customHeight="1">
      <c r="A25" s="15">
        <v>8</v>
      </c>
      <c r="B25" s="9" t="s">
        <v>4</v>
      </c>
      <c r="C25" s="9" t="s">
        <v>37</v>
      </c>
      <c r="D25" s="10" t="s">
        <v>26</v>
      </c>
      <c r="E25" s="11">
        <v>104.53170731707317</v>
      </c>
      <c r="F25" s="11">
        <f>AVERAGE(N25:IV25)/10</f>
        <v>108.89814814814815</v>
      </c>
      <c r="G25" s="10">
        <f>SUM(N25:IV25)</f>
        <v>58805</v>
      </c>
      <c r="H25" s="10">
        <f>COUNTA(N25:IV25)</f>
        <v>54</v>
      </c>
      <c r="I25" s="11">
        <f>F25-E25</f>
        <v>4.366440831074982</v>
      </c>
      <c r="J25" s="36">
        <f>MAX(N25:EF25)</f>
        <v>1201</v>
      </c>
      <c r="K25" s="10">
        <f>MAX(L25:M25)</f>
        <v>2299</v>
      </c>
      <c r="L25" s="10">
        <f>MAX(BV25+BW25,BX25+BY25,BZ25+CA25,CB25+CC25,CD25+CE25,CF25+CG25,CH25+CI25,CJ25+CK25,CL25+CM25,CN25+CO25,CP25+CQ25,CR25+CS25,CT25+CU25,CV25+CW25,CX25+CY25,CZ25+DA25,DB25+DC25,DD25+DE25,DF25+DG25,DH25+DI25,DJ25+DK25,DL25+DM25,DN25+DO25,DP25+DQ25,DR25+DS25)</f>
        <v>2286</v>
      </c>
      <c r="M25" s="36">
        <f>MAX(N25+O25,P25+Q25,R25+S25,T25+U25,V25+W25,X25+Y25,Z25+AA25,AB25+AC25,AD25+AE25,AF25+AG25,AH25+AI25,AJ25+AK25,AL25+AM25,AN25+AO25,AP25+AQ25,AR25+AS25,AT25+AU25,AV25+AW25,AX25+AY25,AZ25+BA25,BB25+BC25,BD25+BE25,BF25+BG25,BH25+BI25,BJ25+BK25,BL25+BM25,BN25+BO25,BP25+BQ25,BR25+BS25,BT25+BU25)</f>
        <v>2299</v>
      </c>
      <c r="N25" s="35"/>
      <c r="O25" s="35"/>
      <c r="P25" s="10"/>
      <c r="Q25" s="10"/>
      <c r="R25" s="10">
        <v>1127</v>
      </c>
      <c r="S25" s="10">
        <v>943</v>
      </c>
      <c r="T25" s="10">
        <v>1084</v>
      </c>
      <c r="U25" s="10"/>
      <c r="V25" s="10">
        <v>1020</v>
      </c>
      <c r="W25" s="10">
        <v>1128</v>
      </c>
      <c r="X25" s="10">
        <v>1028</v>
      </c>
      <c r="Y25" s="10">
        <v>1060</v>
      </c>
      <c r="Z25" s="10">
        <v>1076</v>
      </c>
      <c r="AA25" s="10">
        <v>1057</v>
      </c>
      <c r="AB25" s="10">
        <v>1062</v>
      </c>
      <c r="AC25" s="10">
        <v>1074</v>
      </c>
      <c r="AD25" s="10">
        <v>1051</v>
      </c>
      <c r="AE25" s="10">
        <v>1083</v>
      </c>
      <c r="AF25" s="10">
        <v>1086</v>
      </c>
      <c r="AG25" s="10">
        <v>1151</v>
      </c>
      <c r="AH25" s="10">
        <v>1082</v>
      </c>
      <c r="AI25" s="10">
        <v>1123</v>
      </c>
      <c r="AJ25" s="10">
        <v>1100</v>
      </c>
      <c r="AK25" s="10">
        <v>1132</v>
      </c>
      <c r="AL25" s="10">
        <v>1068</v>
      </c>
      <c r="AM25" s="10">
        <v>1082</v>
      </c>
      <c r="AN25" s="10">
        <v>1062</v>
      </c>
      <c r="AO25" s="10">
        <v>1158</v>
      </c>
      <c r="AP25" s="10"/>
      <c r="AQ25" s="10"/>
      <c r="AR25" s="10">
        <v>1098</v>
      </c>
      <c r="AS25" s="10">
        <v>1201</v>
      </c>
      <c r="AT25" s="10">
        <v>1036</v>
      </c>
      <c r="AU25" s="10">
        <v>1102</v>
      </c>
      <c r="AV25" s="10">
        <v>1027</v>
      </c>
      <c r="AW25" s="10">
        <v>1169</v>
      </c>
      <c r="AX25" s="35">
        <v>999</v>
      </c>
      <c r="AY25" s="35">
        <v>1099</v>
      </c>
      <c r="AZ25" s="35"/>
      <c r="BA25" s="35"/>
      <c r="BB25" s="35"/>
      <c r="BC25" s="35"/>
      <c r="BD25" s="35">
        <v>1073</v>
      </c>
      <c r="BE25" s="35">
        <v>1101</v>
      </c>
      <c r="BF25" s="35">
        <v>1021</v>
      </c>
      <c r="BG25" s="35">
        <v>1066</v>
      </c>
      <c r="BH25" s="35">
        <v>1022</v>
      </c>
      <c r="BI25" s="35">
        <v>1018</v>
      </c>
      <c r="BJ25" s="35">
        <v>1114</v>
      </c>
      <c r="BK25" s="35">
        <v>1051</v>
      </c>
      <c r="BL25" s="35">
        <v>1070</v>
      </c>
      <c r="BM25" s="35">
        <v>1112</v>
      </c>
      <c r="BN25" s="35">
        <v>1162</v>
      </c>
      <c r="BO25" s="35">
        <v>1089</v>
      </c>
      <c r="BP25" s="35">
        <v>1053</v>
      </c>
      <c r="BQ25" s="35">
        <v>1140</v>
      </c>
      <c r="BR25" s="35">
        <v>1150</v>
      </c>
      <c r="BS25" s="35">
        <v>1134</v>
      </c>
      <c r="BT25" s="35">
        <v>1062</v>
      </c>
      <c r="BU25" s="35">
        <v>1134</v>
      </c>
      <c r="BV25" s="35">
        <v>1133</v>
      </c>
      <c r="BW25" s="35">
        <v>1153</v>
      </c>
      <c r="BX25" s="35"/>
      <c r="BY25" s="35"/>
      <c r="BZ25" s="35">
        <v>1144</v>
      </c>
      <c r="CA25" s="35"/>
      <c r="CB25" s="21">
        <v>1058</v>
      </c>
      <c r="CC25" s="21">
        <v>1177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</row>
    <row r="26" spans="1:240" s="3" customFormat="1" ht="18.75" customHeight="1">
      <c r="A26" s="15">
        <v>9</v>
      </c>
      <c r="B26" s="9" t="s">
        <v>4</v>
      </c>
      <c r="C26" s="9" t="s">
        <v>40</v>
      </c>
      <c r="D26" s="10" t="s">
        <v>28</v>
      </c>
      <c r="E26" s="11">
        <v>97</v>
      </c>
      <c r="F26" s="11">
        <f>AVERAGE(N26:IV26)/10</f>
        <v>106.8671875</v>
      </c>
      <c r="G26" s="10">
        <f>SUM(N26:IV26)</f>
        <v>68395</v>
      </c>
      <c r="H26" s="10">
        <f>COUNTA(N26:IV26)</f>
        <v>64</v>
      </c>
      <c r="I26" s="11">
        <f>F26-E26</f>
        <v>9.8671875</v>
      </c>
      <c r="J26" s="36">
        <f>MAX(N26:EF26)</f>
        <v>1181</v>
      </c>
      <c r="K26" s="10">
        <f>MAX(L26:M26)</f>
        <v>2337</v>
      </c>
      <c r="L26" s="10">
        <f>MAX(BV26+BW26,BX26+BY26,BZ26+CA26,CB26+CC26,CD26+CE26,CF26+CG26,CH26+CI26,CJ26+CK26,CL26+CM26,CN26+CO26,CP26+CQ26,CR26+CS26,CT26+CU26,CV26+CW26,CX26+CY26,CZ26+DA26,DB26+DC26,DD26+DE26,DF26+DG26,DH26+DI26,DJ26+DK26,DL26+DM26,DN26+DO26,DP26+DQ26,DR26+DS26)</f>
        <v>2314</v>
      </c>
      <c r="M26" s="36">
        <f>MAX(N26+O26,P26+Q26,R26+S26,T26+U26,V26+W26,X26+Y26,Z26+AA26,AB26+AC26,AD26+AE26,AF26+AG26,AH26+AI26,AJ26+AK26,AL26+AM26,AN26+AO26,AP26+AQ26,AR26+AS26,AT26+AU26,AV26+AW26,AX26+AY26,AZ26+BA26,BB26+BC26,BD26+BE26,BF26+BG26,BH26+BI26,BJ26+BK26,BL26+BM26,BN26+BO26,BP26+BQ26,BR26+BS26,BT26+BU26)</f>
        <v>2337</v>
      </c>
      <c r="N26" s="35">
        <v>1013</v>
      </c>
      <c r="O26" s="35">
        <v>1034</v>
      </c>
      <c r="P26" s="10">
        <v>1013</v>
      </c>
      <c r="Q26" s="10">
        <v>994</v>
      </c>
      <c r="R26" s="10">
        <v>1050</v>
      </c>
      <c r="S26" s="10">
        <v>978</v>
      </c>
      <c r="T26" s="10">
        <v>977</v>
      </c>
      <c r="U26" s="10">
        <v>1048</v>
      </c>
      <c r="V26" s="10">
        <v>1013</v>
      </c>
      <c r="W26" s="10">
        <v>1018</v>
      </c>
      <c r="X26" s="10">
        <v>1007</v>
      </c>
      <c r="Y26" s="10">
        <v>1004</v>
      </c>
      <c r="Z26" s="10">
        <v>1018</v>
      </c>
      <c r="AA26" s="10">
        <v>1101</v>
      </c>
      <c r="AB26" s="10">
        <v>1034</v>
      </c>
      <c r="AC26" s="10">
        <v>1061</v>
      </c>
      <c r="AD26" s="10">
        <v>1017</v>
      </c>
      <c r="AE26" s="10">
        <v>1050</v>
      </c>
      <c r="AF26" s="10">
        <v>1048</v>
      </c>
      <c r="AG26" s="10">
        <v>1090</v>
      </c>
      <c r="AH26" s="10">
        <v>1046</v>
      </c>
      <c r="AI26" s="10">
        <v>1125</v>
      </c>
      <c r="AJ26" s="10">
        <v>1064</v>
      </c>
      <c r="AK26" s="10">
        <v>1021</v>
      </c>
      <c r="AL26" s="10">
        <v>996</v>
      </c>
      <c r="AM26" s="10">
        <v>1059</v>
      </c>
      <c r="AN26" s="10">
        <v>1096</v>
      </c>
      <c r="AO26" s="10">
        <v>1009</v>
      </c>
      <c r="AP26" s="10">
        <v>998</v>
      </c>
      <c r="AQ26" s="10">
        <v>1071</v>
      </c>
      <c r="AR26" s="10">
        <v>1004</v>
      </c>
      <c r="AS26" s="10">
        <v>1038</v>
      </c>
      <c r="AT26" s="10">
        <v>1052</v>
      </c>
      <c r="AU26" s="10">
        <v>1087</v>
      </c>
      <c r="AV26" s="10">
        <v>1104</v>
      </c>
      <c r="AW26" s="10">
        <v>1097</v>
      </c>
      <c r="AX26" s="35">
        <v>961</v>
      </c>
      <c r="AY26" s="35">
        <v>1038</v>
      </c>
      <c r="AZ26" s="35">
        <v>1049</v>
      </c>
      <c r="BA26" s="35">
        <v>1072</v>
      </c>
      <c r="BB26" s="35">
        <v>1073</v>
      </c>
      <c r="BC26" s="35">
        <v>1156</v>
      </c>
      <c r="BD26" s="35">
        <v>1101</v>
      </c>
      <c r="BE26" s="35">
        <v>1106</v>
      </c>
      <c r="BF26" s="35">
        <v>1038</v>
      </c>
      <c r="BG26" s="35">
        <v>1093</v>
      </c>
      <c r="BH26" s="35">
        <v>1055</v>
      </c>
      <c r="BI26" s="35">
        <v>1072</v>
      </c>
      <c r="BJ26" s="35">
        <v>1064</v>
      </c>
      <c r="BK26" s="35">
        <v>1100</v>
      </c>
      <c r="BL26" s="35">
        <v>1086</v>
      </c>
      <c r="BM26" s="35">
        <v>1181</v>
      </c>
      <c r="BN26" s="35">
        <v>1152</v>
      </c>
      <c r="BO26" s="35">
        <v>1148</v>
      </c>
      <c r="BP26" s="35"/>
      <c r="BQ26" s="35"/>
      <c r="BR26" s="35">
        <v>1180</v>
      </c>
      <c r="BS26" s="35">
        <v>1157</v>
      </c>
      <c r="BT26" s="35">
        <v>1123</v>
      </c>
      <c r="BU26" s="35">
        <v>1124</v>
      </c>
      <c r="BV26" s="35">
        <v>1092</v>
      </c>
      <c r="BW26" s="35">
        <v>1147</v>
      </c>
      <c r="BX26" s="35">
        <v>1147</v>
      </c>
      <c r="BY26" s="35">
        <v>1167</v>
      </c>
      <c r="BZ26" s="35">
        <v>1105</v>
      </c>
      <c r="CA26" s="35">
        <v>1173</v>
      </c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</row>
    <row r="27" spans="1:240" s="3" customFormat="1" ht="18.75" customHeight="1">
      <c r="A27" s="15">
        <v>10</v>
      </c>
      <c r="B27" s="9" t="s">
        <v>4</v>
      </c>
      <c r="C27" s="9" t="s">
        <v>11</v>
      </c>
      <c r="D27" s="10" t="s">
        <v>26</v>
      </c>
      <c r="E27" s="11">
        <v>105.34583333333333</v>
      </c>
      <c r="F27" s="11">
        <f>AVERAGE(N27:IV27)/10</f>
        <v>105.95357142857142</v>
      </c>
      <c r="G27" s="10">
        <f>SUM(N27:IV27)</f>
        <v>59334</v>
      </c>
      <c r="H27" s="10">
        <f>COUNTA(N27:IV27)</f>
        <v>56</v>
      </c>
      <c r="I27" s="11">
        <f>F27-E27</f>
        <v>0.6077380952380906</v>
      </c>
      <c r="J27" s="36">
        <f>MAX(N27:EF27)</f>
        <v>1205</v>
      </c>
      <c r="K27" s="10">
        <f>MAX(L27:M27)</f>
        <v>2207</v>
      </c>
      <c r="L27" s="10">
        <f>MAX(BV27+BW27,BX27+BY27,BZ27+CA27,CB27+CC27,CD27+CE27,CF27+CG27,CH27+CI27,CJ27+CK27,CL27+CM27,CN27+CO27,CP27+CQ27,CR27+CS27,CT27+CU27,CV27+CW27,CX27+CY27,CZ27+DA27,DB27+DC27,DD27+DE27,DF27+DG27,DH27+DI27,DJ27+DK27,DL27+DM27,DN27+DO27,DP27+DQ27,DR27+DS27)</f>
        <v>2125</v>
      </c>
      <c r="M27" s="36">
        <f>MAX(N27+O27,P27+Q27,R27+S27,T27+U27,V27+W27,X27+Y27,Z27+AA27,AB27+AC27,AD27+AE27,AF27+AG27,AH27+AI27,AJ27+AK27,AL27+AM27,AN27+AO27,AP27+AQ27,AR27+AS27,AT27+AU27,AV27+AW27,AX27+AY27,AZ27+BA27,BB27+BC27,BD27+BE27,BF27+BG27,BH27+BI27,BJ27+BK27,BL27+BM27,BN27+BO27,BP27+BQ27,BR27+BS27,BT27+BU27)</f>
        <v>2207</v>
      </c>
      <c r="N27" s="35">
        <v>1091</v>
      </c>
      <c r="O27" s="35">
        <v>1083</v>
      </c>
      <c r="P27" s="10">
        <v>1061</v>
      </c>
      <c r="Q27" s="10">
        <v>1087</v>
      </c>
      <c r="R27" s="10">
        <v>1010</v>
      </c>
      <c r="S27" s="10">
        <v>1094</v>
      </c>
      <c r="T27" s="10">
        <v>1028</v>
      </c>
      <c r="U27" s="10">
        <v>1030</v>
      </c>
      <c r="V27" s="10">
        <v>1093</v>
      </c>
      <c r="W27" s="10">
        <v>1059</v>
      </c>
      <c r="X27" s="10"/>
      <c r="Y27" s="10"/>
      <c r="Z27" s="10"/>
      <c r="AA27" s="10"/>
      <c r="AB27" s="10">
        <v>1099</v>
      </c>
      <c r="AC27" s="10">
        <v>1090</v>
      </c>
      <c r="AD27" s="10">
        <v>1032</v>
      </c>
      <c r="AE27" s="10">
        <v>1045</v>
      </c>
      <c r="AF27" s="10">
        <v>1069</v>
      </c>
      <c r="AG27" s="10">
        <v>1064</v>
      </c>
      <c r="AH27" s="10">
        <v>1094</v>
      </c>
      <c r="AI27" s="10">
        <v>1002</v>
      </c>
      <c r="AJ27" s="10">
        <v>1035</v>
      </c>
      <c r="AK27" s="10">
        <v>1099</v>
      </c>
      <c r="AL27" s="10">
        <v>1142</v>
      </c>
      <c r="AM27" s="10">
        <v>1044</v>
      </c>
      <c r="AN27" s="10">
        <v>1046</v>
      </c>
      <c r="AO27" s="10">
        <v>1059</v>
      </c>
      <c r="AP27" s="10">
        <v>1044</v>
      </c>
      <c r="AQ27" s="10">
        <v>1134</v>
      </c>
      <c r="AR27" s="10"/>
      <c r="AS27" s="10"/>
      <c r="AT27" s="10"/>
      <c r="AU27" s="10"/>
      <c r="AV27" s="10">
        <v>1029</v>
      </c>
      <c r="AW27" s="10">
        <v>1148</v>
      </c>
      <c r="AX27" s="35">
        <v>1112</v>
      </c>
      <c r="AY27" s="35">
        <v>1021</v>
      </c>
      <c r="AZ27" s="35">
        <v>1027</v>
      </c>
      <c r="BA27" s="35">
        <v>1001</v>
      </c>
      <c r="BB27" s="35">
        <v>977</v>
      </c>
      <c r="BC27" s="35">
        <v>1043</v>
      </c>
      <c r="BD27" s="35">
        <v>1055</v>
      </c>
      <c r="BE27" s="35">
        <v>1037</v>
      </c>
      <c r="BF27" s="35">
        <v>1105</v>
      </c>
      <c r="BG27" s="35">
        <v>1069</v>
      </c>
      <c r="BH27" s="35">
        <v>986</v>
      </c>
      <c r="BI27" s="35">
        <v>1009</v>
      </c>
      <c r="BJ27" s="35">
        <v>1021</v>
      </c>
      <c r="BK27" s="35"/>
      <c r="BL27" s="35">
        <v>1009</v>
      </c>
      <c r="BM27" s="35">
        <v>1117</v>
      </c>
      <c r="BN27" s="35">
        <v>1066</v>
      </c>
      <c r="BO27" s="35">
        <v>1141</v>
      </c>
      <c r="BP27" s="35">
        <v>1072</v>
      </c>
      <c r="BQ27" s="35">
        <v>991</v>
      </c>
      <c r="BR27" s="35"/>
      <c r="BS27" s="35"/>
      <c r="BT27" s="35">
        <v>998</v>
      </c>
      <c r="BU27" s="35">
        <v>1205</v>
      </c>
      <c r="BV27" s="35">
        <v>1038</v>
      </c>
      <c r="BW27" s="35">
        <v>1087</v>
      </c>
      <c r="BX27" s="35"/>
      <c r="BY27" s="35"/>
      <c r="BZ27" s="35">
        <v>1121</v>
      </c>
      <c r="CA27" s="35">
        <v>990</v>
      </c>
      <c r="CB27" s="21">
        <v>1099</v>
      </c>
      <c r="CC27" s="21">
        <v>993</v>
      </c>
      <c r="CD27" s="21">
        <v>1033</v>
      </c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</row>
    <row r="28" spans="1:240" s="3" customFormat="1" ht="18.75" customHeight="1">
      <c r="A28" s="15">
        <v>11</v>
      </c>
      <c r="B28" s="9" t="s">
        <v>4</v>
      </c>
      <c r="C28" s="9" t="s">
        <v>12</v>
      </c>
      <c r="D28" s="10" t="s">
        <v>26</v>
      </c>
      <c r="E28" s="11">
        <v>104.08421052631579</v>
      </c>
      <c r="F28" s="11">
        <f>AVERAGE(N28:IV28)/10</f>
        <v>105.6107142857143</v>
      </c>
      <c r="G28" s="10">
        <f>SUM(N28:IV28)</f>
        <v>59142</v>
      </c>
      <c r="H28" s="10">
        <f>COUNTA(N28:IV28)</f>
        <v>56</v>
      </c>
      <c r="I28" s="11">
        <f>F28-E28</f>
        <v>1.5265037593985085</v>
      </c>
      <c r="J28" s="36">
        <f>MAX(N28:EF28)</f>
        <v>1134</v>
      </c>
      <c r="K28" s="10">
        <f>MAX(L28:M28)</f>
        <v>2253</v>
      </c>
      <c r="L28" s="10">
        <f>MAX(BV28+BW28,BX28+BY28,BZ28+CA28,CB28+CC28,CD28+CE28,CF28+CG28,CH28+CI28,CJ28+CK28,CL28+CM28,CN28+CO28,CP28+CQ28,CR28+CS28,CT28+CU28,CV28+CW28,CX28+CY28,CZ28+DA28,DB28+DC28,DD28+DE28,DF28+DG28,DH28+DI28,DJ28+DK28,DL28+DM28,DN28+DO28,DP28+DQ28,DR28+DS28)</f>
        <v>2253</v>
      </c>
      <c r="M28" s="36">
        <f>MAX(N28+O28,P28+Q28,R28+S28,T28+U28,V28+W28,X28+Y28,Z28+AA28,AB28+AC28,AD28+AE28,AF28+AG28,AH28+AI28,AJ28+AK28,AL28+AM28,AN28+AO28,AP28+AQ28,AR28+AS28,AT28+AU28,AV28+AW28,AX28+AY28,AZ28+BA28,BB28+BC28,BD28+BE28,BF28+BG28,BH28+BI28,BJ28+BK28,BL28+BM28,BN28+BO28,BP28+BQ28,BR28+BS28,BT28+BU28)</f>
        <v>2215</v>
      </c>
      <c r="N28" s="35">
        <v>1008</v>
      </c>
      <c r="O28" s="35">
        <v>1094</v>
      </c>
      <c r="P28" s="10">
        <v>983</v>
      </c>
      <c r="Q28" s="10"/>
      <c r="R28" s="10">
        <v>1025</v>
      </c>
      <c r="S28" s="10"/>
      <c r="T28" s="10">
        <v>1047</v>
      </c>
      <c r="U28" s="10">
        <v>1040</v>
      </c>
      <c r="V28" s="10">
        <v>1092</v>
      </c>
      <c r="W28" s="10">
        <v>1112</v>
      </c>
      <c r="X28" s="10">
        <v>990</v>
      </c>
      <c r="Y28" s="10">
        <v>1049</v>
      </c>
      <c r="Z28" s="10">
        <v>1115</v>
      </c>
      <c r="AA28" s="10">
        <v>1095</v>
      </c>
      <c r="AB28" s="10">
        <v>1083</v>
      </c>
      <c r="AC28" s="10">
        <v>1025</v>
      </c>
      <c r="AD28" s="10"/>
      <c r="AE28" s="10"/>
      <c r="AF28" s="10">
        <v>1070</v>
      </c>
      <c r="AG28" s="10">
        <v>1028</v>
      </c>
      <c r="AH28" s="10">
        <v>1069</v>
      </c>
      <c r="AI28" s="10">
        <v>1130</v>
      </c>
      <c r="AJ28" s="10">
        <v>1019</v>
      </c>
      <c r="AK28" s="10">
        <v>1053</v>
      </c>
      <c r="AL28" s="10">
        <v>996</v>
      </c>
      <c r="AM28" s="10">
        <v>1069</v>
      </c>
      <c r="AN28" s="10">
        <v>1064</v>
      </c>
      <c r="AO28" s="10">
        <v>1103</v>
      </c>
      <c r="AP28" s="10">
        <v>1090</v>
      </c>
      <c r="AQ28" s="10">
        <v>1077</v>
      </c>
      <c r="AR28" s="10">
        <v>987</v>
      </c>
      <c r="AS28" s="10">
        <v>1054</v>
      </c>
      <c r="AT28" s="10">
        <v>1053</v>
      </c>
      <c r="AU28" s="10">
        <v>1083</v>
      </c>
      <c r="AV28" s="10">
        <v>1102</v>
      </c>
      <c r="AW28" s="10">
        <v>1077</v>
      </c>
      <c r="AX28" s="35">
        <v>1108</v>
      </c>
      <c r="AY28" s="35">
        <v>1024</v>
      </c>
      <c r="AZ28" s="35">
        <v>1074</v>
      </c>
      <c r="BA28" s="35">
        <v>1020</v>
      </c>
      <c r="BB28" s="35">
        <v>975</v>
      </c>
      <c r="BC28" s="35">
        <v>1034</v>
      </c>
      <c r="BD28" s="35">
        <v>993</v>
      </c>
      <c r="BE28" s="35">
        <v>979</v>
      </c>
      <c r="BF28" s="35">
        <v>1031</v>
      </c>
      <c r="BG28" s="35">
        <v>1051</v>
      </c>
      <c r="BH28" s="35"/>
      <c r="BI28" s="35"/>
      <c r="BJ28" s="35"/>
      <c r="BK28" s="35"/>
      <c r="BL28" s="35">
        <v>973</v>
      </c>
      <c r="BM28" s="35"/>
      <c r="BN28" s="35">
        <v>1100</v>
      </c>
      <c r="BO28" s="35"/>
      <c r="BP28" s="35">
        <v>986</v>
      </c>
      <c r="BQ28" s="35"/>
      <c r="BR28" s="35">
        <v>1096</v>
      </c>
      <c r="BS28" s="35">
        <v>1119</v>
      </c>
      <c r="BT28" s="35"/>
      <c r="BU28" s="35"/>
      <c r="BV28" s="35">
        <v>1128</v>
      </c>
      <c r="BW28" s="35">
        <v>1125</v>
      </c>
      <c r="BX28" s="35">
        <v>1052</v>
      </c>
      <c r="BY28" s="35">
        <v>1082</v>
      </c>
      <c r="BZ28" s="35">
        <v>1020</v>
      </c>
      <c r="CA28" s="35">
        <v>1134</v>
      </c>
      <c r="CB28" s="21">
        <v>1066</v>
      </c>
      <c r="CC28" s="21">
        <v>986</v>
      </c>
      <c r="CD28" s="21">
        <v>1104</v>
      </c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</row>
    <row r="29" spans="1:240" s="3" customFormat="1" ht="18.75" customHeight="1">
      <c r="A29" s="15">
        <v>12</v>
      </c>
      <c r="B29" s="9" t="s">
        <v>4</v>
      </c>
      <c r="C29" s="9" t="s">
        <v>14</v>
      </c>
      <c r="D29" s="10" t="s">
        <v>28</v>
      </c>
      <c r="E29" s="11">
        <v>101.94</v>
      </c>
      <c r="F29" s="11">
        <f>AVERAGE(N29:IV29)/10</f>
        <v>104.42153846153846</v>
      </c>
      <c r="G29" s="10">
        <f>SUM(N29:IV29)</f>
        <v>67874</v>
      </c>
      <c r="H29" s="10">
        <f>COUNTA(N29:IV29)</f>
        <v>65</v>
      </c>
      <c r="I29" s="11">
        <f>F29-E29</f>
        <v>2.481538461538463</v>
      </c>
      <c r="J29" s="36">
        <f>MAX(N29:EF29)</f>
        <v>1194</v>
      </c>
      <c r="K29" s="10">
        <f>MAX(L29:M29)</f>
        <v>2280</v>
      </c>
      <c r="L29" s="10">
        <f>MAX(BV29+BW29,BX29+BY29,BZ29+CA29,CB29+CC29,CD29+CE29,CF29+CG29,CH29+CI29,CJ29+CK29,CL29+CM29,CN29+CO29,CP29+CQ29,CR29+CS29,CT29+CU29,CV29+CW29,CX29+CY29,CZ29+DA29,DB29+DC29,DD29+DE29,DF29+DG29,DH29+DI29,DJ29+DK29,DL29+DM29,DN29+DO29,DP29+DQ29,DR29+DS29)</f>
        <v>2164</v>
      </c>
      <c r="M29" s="36">
        <f>MAX(N29+O29,P29+Q29,R29+S29,T29+U29,V29+W29,X29+Y29,Z29+AA29,AB29+AC29,AD29+AE29,AF29+AG29,AH29+AI29,AJ29+AK29,AL29+AM29,AN29+AO29,AP29+AQ29,AR29+AS29,AT29+AU29,AV29+AW29,AX29+AY29,AZ29+BA29,BB29+BC29,BD29+BE29,BF29+BG29,BH29+BI29,BJ29+BK29,BL29+BM29,BN29+BO29,BP29+BQ29,BR29+BS29,BT29+BU29)</f>
        <v>2280</v>
      </c>
      <c r="N29" s="35"/>
      <c r="O29" s="35"/>
      <c r="P29" s="10">
        <v>1074</v>
      </c>
      <c r="Q29" s="10">
        <v>1075</v>
      </c>
      <c r="R29" s="10">
        <v>1070</v>
      </c>
      <c r="S29" s="10">
        <v>1033</v>
      </c>
      <c r="T29" s="10">
        <v>1067</v>
      </c>
      <c r="U29" s="10">
        <v>1021</v>
      </c>
      <c r="V29" s="10">
        <v>958</v>
      </c>
      <c r="W29" s="10">
        <v>990</v>
      </c>
      <c r="X29" s="10">
        <v>1003</v>
      </c>
      <c r="Y29" s="10">
        <v>1074</v>
      </c>
      <c r="Z29" s="10">
        <v>1029</v>
      </c>
      <c r="AA29" s="10">
        <v>1099</v>
      </c>
      <c r="AB29" s="10">
        <v>986</v>
      </c>
      <c r="AC29" s="10">
        <v>1022</v>
      </c>
      <c r="AD29" s="10">
        <v>1036</v>
      </c>
      <c r="AE29" s="10">
        <v>1011</v>
      </c>
      <c r="AF29" s="10">
        <v>1027</v>
      </c>
      <c r="AG29" s="10">
        <v>1079</v>
      </c>
      <c r="AH29" s="10">
        <v>959</v>
      </c>
      <c r="AI29" s="10">
        <v>1080</v>
      </c>
      <c r="AJ29" s="10">
        <v>1066</v>
      </c>
      <c r="AK29" s="10">
        <v>1014</v>
      </c>
      <c r="AL29" s="10">
        <v>1046</v>
      </c>
      <c r="AM29" s="10">
        <v>1033</v>
      </c>
      <c r="AN29" s="10">
        <v>1086</v>
      </c>
      <c r="AO29" s="10">
        <v>1194</v>
      </c>
      <c r="AP29" s="10">
        <v>1118</v>
      </c>
      <c r="AQ29" s="10">
        <v>1131</v>
      </c>
      <c r="AR29" s="10">
        <v>1099</v>
      </c>
      <c r="AS29" s="10">
        <v>1000</v>
      </c>
      <c r="AT29" s="10">
        <v>1001</v>
      </c>
      <c r="AU29" s="10">
        <v>1002</v>
      </c>
      <c r="AV29" s="10">
        <v>962</v>
      </c>
      <c r="AW29" s="10">
        <v>1123</v>
      </c>
      <c r="AX29" s="35">
        <v>1089</v>
      </c>
      <c r="AY29" s="35">
        <v>1013</v>
      </c>
      <c r="AZ29" s="35">
        <v>1035</v>
      </c>
      <c r="BA29" s="35">
        <v>971</v>
      </c>
      <c r="BB29" s="35">
        <v>1046</v>
      </c>
      <c r="BC29" s="35">
        <v>1039</v>
      </c>
      <c r="BD29" s="35">
        <v>1179</v>
      </c>
      <c r="BE29" s="35">
        <v>1062</v>
      </c>
      <c r="BF29" s="35"/>
      <c r="BG29" s="35"/>
      <c r="BH29" s="35">
        <v>1015</v>
      </c>
      <c r="BI29" s="35">
        <v>1005</v>
      </c>
      <c r="BJ29" s="35">
        <v>961</v>
      </c>
      <c r="BK29" s="35">
        <v>1127</v>
      </c>
      <c r="BL29" s="35">
        <v>1034</v>
      </c>
      <c r="BM29" s="35">
        <v>1032</v>
      </c>
      <c r="BN29" s="35">
        <v>1016</v>
      </c>
      <c r="BO29" s="35">
        <v>1086</v>
      </c>
      <c r="BP29" s="35">
        <v>1044</v>
      </c>
      <c r="BQ29" s="35">
        <v>1062</v>
      </c>
      <c r="BR29" s="35">
        <v>1102</v>
      </c>
      <c r="BS29" s="35">
        <v>1009</v>
      </c>
      <c r="BT29" s="35">
        <v>1037</v>
      </c>
      <c r="BU29" s="35">
        <v>1043</v>
      </c>
      <c r="BV29" s="35">
        <v>1056</v>
      </c>
      <c r="BW29" s="35">
        <v>1019</v>
      </c>
      <c r="BX29" s="35">
        <v>943</v>
      </c>
      <c r="BY29" s="35">
        <v>1021</v>
      </c>
      <c r="BZ29" s="35">
        <v>984</v>
      </c>
      <c r="CA29" s="35">
        <v>1041</v>
      </c>
      <c r="CB29" s="21">
        <v>1091</v>
      </c>
      <c r="CC29" s="21">
        <v>1073</v>
      </c>
      <c r="CD29" s="21">
        <v>1071</v>
      </c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</row>
    <row r="30" spans="1:240" s="3" customFormat="1" ht="18.75" customHeight="1">
      <c r="A30" s="15">
        <v>13</v>
      </c>
      <c r="B30" s="9" t="s">
        <v>4</v>
      </c>
      <c r="C30" s="9" t="s">
        <v>15</v>
      </c>
      <c r="D30" s="10" t="s">
        <v>26</v>
      </c>
      <c r="E30" s="11">
        <v>101.5142857142857</v>
      </c>
      <c r="F30" s="11">
        <f>AVERAGE(N30:IV30)/10</f>
        <v>104.19642857142858</v>
      </c>
      <c r="G30" s="10">
        <f>SUM(N30:IV30)</f>
        <v>58350</v>
      </c>
      <c r="H30" s="10">
        <f>COUNTA(N30:IV30)</f>
        <v>56</v>
      </c>
      <c r="I30" s="11">
        <f>F30-E30</f>
        <v>2.6821428571428783</v>
      </c>
      <c r="J30" s="36">
        <f>MAX(N30:EF30)</f>
        <v>1129</v>
      </c>
      <c r="K30" s="10">
        <f>MAX(L30:M30)</f>
        <v>2177</v>
      </c>
      <c r="L30" s="10">
        <f>MAX(BV30+BW30,BX30+BY30,BZ30+CA30,CB30+CC30,CD30+CE30,CF30+CG30,CH30+CI30,CJ30+CK30,CL30+CM30,CN30+CO30,CP30+CQ30,CR30+CS30,CT30+CU30,CV30+CW30,CX30+CY30,CZ30+DA30,DB30+DC30,DD30+DE30,DF30+DG30,DH30+DI30,DJ30+DK30,DL30+DM30,DN30+DO30,DP30+DQ30,DR30+DS30)</f>
        <v>2177</v>
      </c>
      <c r="M30" s="36">
        <f>MAX(N30+O30,P30+Q30,R30+S30,T30+U30,V30+W30,X30+Y30,Z30+AA30,AB30+AC30,AD30+AE30,AF30+AG30,AH30+AI30,AJ30+AK30,AL30+AM30,AN30+AO30,AP30+AQ30,AR30+AS30,AT30+AU30,AV30+AW30,AX30+AY30,AZ30+BA30,BB30+BC30,BD30+BE30,BF30+BG30,BH30+BI30,BJ30+BK30,BL30+BM30,BN30+BO30,BP30+BQ30,BR30+BS30,BT30+BU30)</f>
        <v>2165</v>
      </c>
      <c r="N30" s="35">
        <v>1054</v>
      </c>
      <c r="O30" s="35">
        <v>1029</v>
      </c>
      <c r="P30" s="10">
        <v>1000</v>
      </c>
      <c r="Q30" s="10">
        <v>1031</v>
      </c>
      <c r="R30" s="10">
        <v>1030</v>
      </c>
      <c r="S30" s="10"/>
      <c r="T30" s="10">
        <v>997</v>
      </c>
      <c r="U30" s="10">
        <v>1050</v>
      </c>
      <c r="V30" s="10">
        <v>1076</v>
      </c>
      <c r="W30" s="10">
        <v>1012</v>
      </c>
      <c r="X30" s="10">
        <v>1021</v>
      </c>
      <c r="Y30" s="10">
        <v>1013</v>
      </c>
      <c r="Z30" s="10"/>
      <c r="AA30" s="10"/>
      <c r="AB30" s="10">
        <v>955</v>
      </c>
      <c r="AC30" s="10">
        <v>1061</v>
      </c>
      <c r="AD30" s="10">
        <v>974</v>
      </c>
      <c r="AE30" s="10">
        <v>1112</v>
      </c>
      <c r="AF30" s="10">
        <v>1082</v>
      </c>
      <c r="AG30" s="10">
        <v>1061</v>
      </c>
      <c r="AH30" s="10">
        <v>1078</v>
      </c>
      <c r="AI30" s="10">
        <v>1012</v>
      </c>
      <c r="AJ30" s="10">
        <v>1013</v>
      </c>
      <c r="AK30" s="10">
        <v>977</v>
      </c>
      <c r="AL30" s="10"/>
      <c r="AM30" s="10"/>
      <c r="AN30" s="10">
        <v>1056</v>
      </c>
      <c r="AO30" s="10">
        <v>1109</v>
      </c>
      <c r="AP30" s="10">
        <v>1060</v>
      </c>
      <c r="AQ30" s="10">
        <v>1015</v>
      </c>
      <c r="AR30" s="10"/>
      <c r="AS30" s="10"/>
      <c r="AT30" s="10"/>
      <c r="AU30" s="10"/>
      <c r="AV30" s="10">
        <v>1031</v>
      </c>
      <c r="AW30" s="10">
        <v>1052</v>
      </c>
      <c r="AX30" s="35">
        <v>1069</v>
      </c>
      <c r="AY30" s="35">
        <v>1012</v>
      </c>
      <c r="AZ30" s="35">
        <v>1020</v>
      </c>
      <c r="BA30" s="35">
        <v>1026</v>
      </c>
      <c r="BB30" s="35"/>
      <c r="BC30" s="35"/>
      <c r="BD30" s="35">
        <v>1084</v>
      </c>
      <c r="BE30" s="35">
        <v>1018</v>
      </c>
      <c r="BF30" s="35">
        <v>1054</v>
      </c>
      <c r="BG30" s="35">
        <v>1066</v>
      </c>
      <c r="BH30" s="35">
        <v>1042</v>
      </c>
      <c r="BI30" s="35">
        <v>1066</v>
      </c>
      <c r="BJ30" s="35">
        <v>983</v>
      </c>
      <c r="BK30" s="35">
        <v>1043</v>
      </c>
      <c r="BL30" s="35">
        <v>1047</v>
      </c>
      <c r="BM30" s="35">
        <v>1016</v>
      </c>
      <c r="BN30" s="35">
        <v>1065</v>
      </c>
      <c r="BO30" s="35">
        <v>1080</v>
      </c>
      <c r="BP30" s="35">
        <v>1086</v>
      </c>
      <c r="BQ30" s="35">
        <v>991</v>
      </c>
      <c r="BR30" s="35">
        <v>966</v>
      </c>
      <c r="BS30" s="35">
        <v>1058</v>
      </c>
      <c r="BT30" s="35"/>
      <c r="BU30" s="35"/>
      <c r="BV30" s="35">
        <v>1059</v>
      </c>
      <c r="BW30" s="35">
        <v>1098</v>
      </c>
      <c r="BX30" s="35">
        <v>1064</v>
      </c>
      <c r="BY30" s="35">
        <v>1087</v>
      </c>
      <c r="BZ30" s="35">
        <v>1048</v>
      </c>
      <c r="CA30" s="35">
        <v>1129</v>
      </c>
      <c r="CB30" s="21">
        <v>1061</v>
      </c>
      <c r="CC30" s="21">
        <v>1066</v>
      </c>
      <c r="CD30" s="21">
        <v>985</v>
      </c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</row>
    <row r="31" spans="1:240" s="3" customFormat="1" ht="18.75" customHeight="1">
      <c r="A31" s="15">
        <v>14</v>
      </c>
      <c r="B31" s="9" t="s">
        <v>4</v>
      </c>
      <c r="C31" s="9" t="s">
        <v>13</v>
      </c>
      <c r="D31" s="10" t="s">
        <v>28</v>
      </c>
      <c r="E31" s="11">
        <v>97.85645161290323</v>
      </c>
      <c r="F31" s="11">
        <f>AVERAGE(N31:IV31)/10</f>
        <v>99.02537313432836</v>
      </c>
      <c r="G31" s="10">
        <f>SUM(N31:IV31)</f>
        <v>66347</v>
      </c>
      <c r="H31" s="10">
        <f>COUNTA(N31:IV31)</f>
        <v>67</v>
      </c>
      <c r="I31" s="11">
        <f>F31-E31</f>
        <v>1.1689215214251334</v>
      </c>
      <c r="J31" s="36">
        <f>MAX(N31:EF31)</f>
        <v>1088</v>
      </c>
      <c r="K31" s="10">
        <f>MAX(L31:M31)</f>
        <v>2132</v>
      </c>
      <c r="L31" s="10">
        <f>MAX(BV31+BW31,BX31+BY31,BZ31+CA31,CB31+CC31,CD31+CE31,CF31+CG31,CH31+CI31,CJ31+CK31,CL31+CM31,CN31+CO31,CP31+CQ31,CR31+CS31,CT31+CU31,CV31+CW31,CX31+CY31,CZ31+DA31,DB31+DC31,DD31+DE31,DF31+DG31,DH31+DI31,DJ31+DK31,DL31+DM31,DN31+DO31,DP31+DQ31,DR31+DS31)</f>
        <v>2106</v>
      </c>
      <c r="M31" s="36">
        <f>MAX(N31+O31,P31+Q31,R31+S31,T31+U31,V31+W31,X31+Y31,Z31+AA31,AB31+AC31,AD31+AE31,AF31+AG31,AH31+AI31,AJ31+AK31,AL31+AM31,AN31+AO31,AP31+AQ31,AR31+AS31,AT31+AU31,AV31+AW31,AX31+AY31,AZ31+BA31,BB31+BC31,BD31+BE31,BF31+BG31,BH31+BI31,BJ31+BK31,BL31+BM31,BN31+BO31,BP31+BQ31,BR31+BS31,BT31+BU31)</f>
        <v>2132</v>
      </c>
      <c r="N31" s="35">
        <v>933</v>
      </c>
      <c r="O31" s="35">
        <v>979</v>
      </c>
      <c r="P31" s="10">
        <v>991</v>
      </c>
      <c r="Q31" s="10">
        <v>989</v>
      </c>
      <c r="R31" s="10">
        <v>989</v>
      </c>
      <c r="S31" s="10">
        <v>970</v>
      </c>
      <c r="T31" s="10">
        <v>995</v>
      </c>
      <c r="U31" s="10">
        <v>1004</v>
      </c>
      <c r="V31" s="10">
        <v>986</v>
      </c>
      <c r="W31" s="10">
        <v>1029</v>
      </c>
      <c r="X31" s="10">
        <v>1024</v>
      </c>
      <c r="Y31" s="10">
        <v>1010</v>
      </c>
      <c r="Z31" s="10">
        <v>1023</v>
      </c>
      <c r="AA31" s="10">
        <v>921</v>
      </c>
      <c r="AB31" s="10">
        <v>1049</v>
      </c>
      <c r="AC31" s="10">
        <v>1083</v>
      </c>
      <c r="AD31" s="10">
        <v>1009</v>
      </c>
      <c r="AE31" s="10">
        <v>947</v>
      </c>
      <c r="AF31" s="10">
        <v>1028</v>
      </c>
      <c r="AG31" s="10">
        <v>1040</v>
      </c>
      <c r="AH31" s="10">
        <v>946</v>
      </c>
      <c r="AI31" s="10">
        <v>1020</v>
      </c>
      <c r="AJ31" s="10">
        <v>955</v>
      </c>
      <c r="AK31" s="10">
        <v>939</v>
      </c>
      <c r="AL31" s="10">
        <v>978</v>
      </c>
      <c r="AM31" s="10">
        <v>965</v>
      </c>
      <c r="AN31" s="10"/>
      <c r="AO31" s="10"/>
      <c r="AP31" s="10">
        <v>969</v>
      </c>
      <c r="AQ31" s="10">
        <v>998</v>
      </c>
      <c r="AR31" s="10">
        <v>1008</v>
      </c>
      <c r="AS31" s="10">
        <v>1035</v>
      </c>
      <c r="AT31" s="10">
        <v>1008</v>
      </c>
      <c r="AU31" s="10">
        <v>965</v>
      </c>
      <c r="AV31" s="10">
        <v>920</v>
      </c>
      <c r="AW31" s="10">
        <v>1010</v>
      </c>
      <c r="AX31" s="35">
        <v>870</v>
      </c>
      <c r="AY31" s="35">
        <v>925</v>
      </c>
      <c r="AZ31" s="35">
        <v>933</v>
      </c>
      <c r="BA31" s="35">
        <v>1002</v>
      </c>
      <c r="BB31" s="35">
        <v>935</v>
      </c>
      <c r="BC31" s="35">
        <v>990</v>
      </c>
      <c r="BD31" s="35">
        <v>978</v>
      </c>
      <c r="BE31" s="35">
        <v>935</v>
      </c>
      <c r="BF31" s="35">
        <v>1015</v>
      </c>
      <c r="BG31" s="35">
        <v>993</v>
      </c>
      <c r="BH31" s="35">
        <v>981</v>
      </c>
      <c r="BI31" s="35">
        <v>928</v>
      </c>
      <c r="BJ31" s="35">
        <v>963</v>
      </c>
      <c r="BK31" s="35">
        <v>1063</v>
      </c>
      <c r="BL31" s="35">
        <v>951</v>
      </c>
      <c r="BM31" s="35">
        <v>1022</v>
      </c>
      <c r="BN31" s="35">
        <v>995</v>
      </c>
      <c r="BO31" s="35">
        <v>921</v>
      </c>
      <c r="BP31" s="35">
        <v>989</v>
      </c>
      <c r="BQ31" s="35">
        <v>979</v>
      </c>
      <c r="BR31" s="35">
        <v>976</v>
      </c>
      <c r="BS31" s="35">
        <v>1050</v>
      </c>
      <c r="BT31" s="35">
        <v>1025</v>
      </c>
      <c r="BU31" s="35">
        <v>1088</v>
      </c>
      <c r="BV31" s="35">
        <v>1087</v>
      </c>
      <c r="BW31" s="35">
        <v>1019</v>
      </c>
      <c r="BX31" s="35">
        <v>976</v>
      </c>
      <c r="BY31" s="35">
        <v>908</v>
      </c>
      <c r="BZ31" s="35">
        <v>957</v>
      </c>
      <c r="CA31" s="35">
        <v>1010</v>
      </c>
      <c r="CB31" s="21">
        <v>1009</v>
      </c>
      <c r="CC31" s="21">
        <v>1088</v>
      </c>
      <c r="CD31" s="21">
        <v>1071</v>
      </c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</row>
    <row r="32" spans="1:240" s="3" customFormat="1" ht="18.75" customHeight="1">
      <c r="A32" s="15">
        <v>15</v>
      </c>
      <c r="B32" s="9" t="s">
        <v>4</v>
      </c>
      <c r="C32" s="9" t="s">
        <v>16</v>
      </c>
      <c r="D32" s="10" t="s">
        <v>28</v>
      </c>
      <c r="E32" s="11">
        <v>94.9511111111111</v>
      </c>
      <c r="F32" s="11">
        <f>AVERAGE(N32:IV32)/10</f>
        <v>91.60434782608696</v>
      </c>
      <c r="G32" s="10">
        <f>SUM(N32:IV32)</f>
        <v>21069</v>
      </c>
      <c r="H32" s="10">
        <f>COUNTA(N32:IV32)</f>
        <v>23</v>
      </c>
      <c r="I32" s="11">
        <f>F32-E32</f>
        <v>-3.3467632850241387</v>
      </c>
      <c r="J32" s="36">
        <f>MAX(N32:EF32)</f>
        <v>988</v>
      </c>
      <c r="K32" s="10">
        <f>MAX(L32:M32)</f>
        <v>1953</v>
      </c>
      <c r="L32" s="10">
        <f>MAX(BV32+BW32,BX32+BY32,BZ32+CA32,CB32+CC32,CD32+CE32,CF32+CG32,CH32+CI32,CJ32+CK32,CL32+CM32,CN32+CO32,CP32+CQ32,CR32+CS32,CT32+CU32,CV32+CW32,CX32+CY32,CZ32+DA32,DB32+DC32,DD32+DE32,DF32+DG32,DH32+DI32,DJ32+DK32,DL32+DM32,DN32+DO32,DP32+DQ32,DR32+DS32)</f>
        <v>936</v>
      </c>
      <c r="M32" s="36">
        <f>MAX(N32+O32,P32+Q32,R32+S32,T32+U32,V32+W32,X32+Y32,Z32+AA32,AB32+AC32,AD32+AE32,AF32+AG32,AH32+AI32,AJ32+AK32,AL32+AM32,AN32+AO32,AP32+AQ32,AR32+AS32,AT32+AU32,AV32+AW32,AX32+AY32,AZ32+BA32,BB32+BC32,BD32+BE32,BF32+BG32,BH32+BI32,BJ32+BK32,BL32+BM32,BN32+BO32,BP32+BQ32,BR32+BS32,BT32+BU32)</f>
        <v>1953</v>
      </c>
      <c r="N32" s="35">
        <v>958</v>
      </c>
      <c r="O32" s="35">
        <v>904</v>
      </c>
      <c r="P32" s="10">
        <v>938</v>
      </c>
      <c r="Q32" s="10"/>
      <c r="R32" s="10">
        <v>870</v>
      </c>
      <c r="S32" s="10">
        <v>902</v>
      </c>
      <c r="T32" s="10">
        <v>986</v>
      </c>
      <c r="U32" s="10">
        <v>865</v>
      </c>
      <c r="V32" s="10">
        <v>980</v>
      </c>
      <c r="W32" s="10">
        <v>926</v>
      </c>
      <c r="X32" s="10"/>
      <c r="Y32" s="10"/>
      <c r="Z32" s="10">
        <v>854</v>
      </c>
      <c r="AA32" s="10">
        <v>873</v>
      </c>
      <c r="AB32" s="10"/>
      <c r="AC32" s="10"/>
      <c r="AD32" s="10">
        <v>913</v>
      </c>
      <c r="AE32" s="10">
        <v>955</v>
      </c>
      <c r="AF32" s="10">
        <v>879</v>
      </c>
      <c r="AG32" s="10"/>
      <c r="AH32" s="10">
        <v>988</v>
      </c>
      <c r="AI32" s="10">
        <v>965</v>
      </c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>
        <v>962</v>
      </c>
      <c r="BS32" s="35"/>
      <c r="BT32" s="35">
        <v>844</v>
      </c>
      <c r="BU32" s="35">
        <v>888</v>
      </c>
      <c r="BV32" s="35">
        <v>936</v>
      </c>
      <c r="BW32" s="35"/>
      <c r="BX32" s="35">
        <v>868</v>
      </c>
      <c r="BY32" s="35"/>
      <c r="BZ32" s="35">
        <v>918</v>
      </c>
      <c r="CA32" s="35"/>
      <c r="CB32" s="21">
        <v>897</v>
      </c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</row>
    <row r="33" spans="1:240" s="3" customFormat="1" ht="18.75" customHeight="1">
      <c r="A33" s="15">
        <v>16</v>
      </c>
      <c r="B33" s="9" t="s">
        <v>4</v>
      </c>
      <c r="C33" s="9" t="s">
        <v>42</v>
      </c>
      <c r="D33" s="10" t="s">
        <v>28</v>
      </c>
      <c r="E33" s="11">
        <v>88.84444444444445</v>
      </c>
      <c r="F33" s="11">
        <f>AVERAGE(N33:IV33)/10</f>
        <v>91.3258620689655</v>
      </c>
      <c r="G33" s="10">
        <f>SUM(N33:IV33)</f>
        <v>52969</v>
      </c>
      <c r="H33" s="10">
        <f>COUNTA(N33:IV33)</f>
        <v>58</v>
      </c>
      <c r="I33" s="11">
        <f>F33-E33</f>
        <v>2.4814176245210575</v>
      </c>
      <c r="J33" s="36">
        <f>MAX(N33:EF33)</f>
        <v>1045</v>
      </c>
      <c r="K33" s="10">
        <f>MAX(L33:M33)</f>
        <v>1995</v>
      </c>
      <c r="L33" s="10">
        <f>MAX(BV33+BW33,BX33+BY33,BZ33+CA33,CB33+CC33,CD33+CE33,CF33+CG33,CH33+CI33,CJ33+CK33,CL33+CM33,CN33+CO33,CP33+CQ33,CR33+CS33,CT33+CU33,CV33+CW33,CX33+CY33,CZ33+DA33,DB33+DC33,DD33+DE33,DF33+DG33,DH33+DI33,DJ33+DK33,DL33+DM33,DN33+DO33,DP33+DQ33,DR33+DS33)</f>
        <v>1984</v>
      </c>
      <c r="M33" s="36">
        <f>MAX(N33+O33,P33+Q33,R33+S33,T33+U33,V33+W33,X33+Y33,Z33+AA33,AB33+AC33,AD33+AE33,AF33+AG33,AH33+AI33,AJ33+AK33,AL33+AM33,AN33+AO33,AP33+AQ33,AR33+AS33,AT33+AU33,AV33+AW33,AX33+AY33,AZ33+BA33,BB33+BC33,BD33+BE33,BF33+BG33,BH33+BI33,BJ33+BK33,BL33+BM33,BN33+BO33,BP33+BQ33,BR33+BS33,BT33+BU33)</f>
        <v>1995</v>
      </c>
      <c r="N33" s="35">
        <v>854</v>
      </c>
      <c r="O33" s="35">
        <v>917</v>
      </c>
      <c r="P33" s="10">
        <v>829</v>
      </c>
      <c r="Q33" s="10">
        <v>911</v>
      </c>
      <c r="R33" s="10">
        <v>856</v>
      </c>
      <c r="S33" s="10">
        <v>854</v>
      </c>
      <c r="T33" s="10">
        <v>858</v>
      </c>
      <c r="U33" s="10">
        <v>903</v>
      </c>
      <c r="V33" s="10">
        <v>845</v>
      </c>
      <c r="W33" s="10">
        <v>860</v>
      </c>
      <c r="X33" s="10">
        <v>898</v>
      </c>
      <c r="Y33" s="10">
        <v>842</v>
      </c>
      <c r="Z33" s="10">
        <v>888</v>
      </c>
      <c r="AA33" s="10">
        <v>913</v>
      </c>
      <c r="AB33" s="10">
        <v>866</v>
      </c>
      <c r="AC33" s="10">
        <v>885</v>
      </c>
      <c r="AD33" s="10">
        <v>873</v>
      </c>
      <c r="AE33" s="10">
        <v>924</v>
      </c>
      <c r="AF33" s="10">
        <v>832</v>
      </c>
      <c r="AG33" s="10">
        <v>879</v>
      </c>
      <c r="AH33" s="10">
        <v>882</v>
      </c>
      <c r="AI33" s="10">
        <v>968</v>
      </c>
      <c r="AJ33" s="10">
        <v>883</v>
      </c>
      <c r="AK33" s="10">
        <v>908</v>
      </c>
      <c r="AL33" s="10">
        <v>899</v>
      </c>
      <c r="AM33" s="10">
        <v>844</v>
      </c>
      <c r="AN33" s="10">
        <v>925</v>
      </c>
      <c r="AO33" s="10">
        <v>756</v>
      </c>
      <c r="AP33" s="10">
        <v>910</v>
      </c>
      <c r="AQ33" s="10">
        <v>864</v>
      </c>
      <c r="AR33" s="10">
        <v>893</v>
      </c>
      <c r="AS33" s="10">
        <v>920</v>
      </c>
      <c r="AT33" s="10">
        <v>979</v>
      </c>
      <c r="AU33" s="10">
        <v>906</v>
      </c>
      <c r="AV33" s="10">
        <v>930</v>
      </c>
      <c r="AW33" s="10">
        <v>894</v>
      </c>
      <c r="AX33" s="35">
        <v>933</v>
      </c>
      <c r="AY33" s="35">
        <v>944</v>
      </c>
      <c r="AZ33" s="35">
        <v>915</v>
      </c>
      <c r="BA33" s="35">
        <v>991</v>
      </c>
      <c r="BB33" s="35">
        <v>965</v>
      </c>
      <c r="BC33" s="35">
        <v>953</v>
      </c>
      <c r="BD33" s="35">
        <v>976</v>
      </c>
      <c r="BE33" s="35">
        <v>893</v>
      </c>
      <c r="BF33" s="35">
        <v>920</v>
      </c>
      <c r="BG33" s="35">
        <v>912</v>
      </c>
      <c r="BH33" s="35"/>
      <c r="BI33" s="35"/>
      <c r="BJ33" s="35"/>
      <c r="BK33" s="35"/>
      <c r="BL33" s="35"/>
      <c r="BM33" s="35"/>
      <c r="BN33" s="35"/>
      <c r="BO33" s="35"/>
      <c r="BP33" s="35">
        <v>985</v>
      </c>
      <c r="BQ33" s="35">
        <v>1010</v>
      </c>
      <c r="BR33" s="35"/>
      <c r="BS33" s="35"/>
      <c r="BT33" s="35">
        <v>959</v>
      </c>
      <c r="BU33" s="35">
        <v>975</v>
      </c>
      <c r="BV33" s="35">
        <v>939</v>
      </c>
      <c r="BW33" s="35">
        <v>1045</v>
      </c>
      <c r="BX33" s="35">
        <v>962</v>
      </c>
      <c r="BY33" s="35">
        <v>1014</v>
      </c>
      <c r="BZ33" s="35">
        <v>927</v>
      </c>
      <c r="CA33" s="35">
        <v>932</v>
      </c>
      <c r="CB33" s="21">
        <v>964</v>
      </c>
      <c r="CC33" s="21">
        <v>1007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</row>
    <row r="34" spans="1:240" s="3" customFormat="1" ht="18.75" customHeight="1">
      <c r="A34" s="15">
        <v>17</v>
      </c>
      <c r="B34" s="9" t="s">
        <v>4</v>
      </c>
      <c r="C34" s="9" t="s">
        <v>7</v>
      </c>
      <c r="D34" s="10" t="s">
        <v>27</v>
      </c>
      <c r="E34" s="11"/>
      <c r="F34" s="11"/>
      <c r="G34" s="10">
        <f>SUM(N34:IV34)</f>
        <v>0</v>
      </c>
      <c r="H34" s="10">
        <f>COUNTA(N34:IV34)</f>
        <v>0</v>
      </c>
      <c r="I34" s="11">
        <f>F34-E34</f>
        <v>0</v>
      </c>
      <c r="J34" s="36">
        <f>MAX(N34:EF34)</f>
        <v>0</v>
      </c>
      <c r="K34" s="10">
        <f>MAX(L34:M34)</f>
        <v>0</v>
      </c>
      <c r="L34" s="10">
        <f>MAX(BV34+BW34,BX34+BY34,BZ34+CA34,CB34+CC34,CD34+CE34,CF34+CG34,CH34+CI34,CJ34+CK34,CL34+CM34,CN34+CO34,CP34+CQ34,CR34+CS34,CT34+CU34,CV34+CW34,CX34+CY34,CZ34+DA34,DB34+DC34,DD34+DE34,DF34+DG34,DH34+DI34,DJ34+DK34,DL34+DM34,DN34+DO34,DP34+DQ34,DR34+DS34)</f>
        <v>0</v>
      </c>
      <c r="M34" s="36">
        <f>MAX(N34+O34,P34+Q34,R34+S34,T34+U34,V34+W34,X34+Y34,Z34+AA34,AB34+AC34,AD34+AE34,AF34+AG34,AH34+AI34,AJ34+AK34,AL34+AM34,AN34+AO34,AP34+AQ34,AR34+AS34,AT34+AU34,AV34+AW34,AX34+AY34,AZ34+BA34,BB34+BC34,BD34+BE34,BF34+BG34,BH34+BI34,BJ34+BK34,BL34+BM34,BN34+BO34,BP34+BQ34,BR34+BS34,BT34+BU34)</f>
        <v>0</v>
      </c>
      <c r="N34" s="35"/>
      <c r="O34" s="3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</row>
    <row r="35" spans="1:240" s="3" customFormat="1" ht="18.75" customHeight="1">
      <c r="A35" s="15">
        <v>18</v>
      </c>
      <c r="B35" s="9"/>
      <c r="C35" s="9"/>
      <c r="D35" s="10"/>
      <c r="E35" s="11"/>
      <c r="F35" s="11"/>
      <c r="G35" s="10">
        <f>SUM(N35:IV35)</f>
        <v>0</v>
      </c>
      <c r="H35" s="10">
        <f>COUNTA(N35:IV35)</f>
        <v>0</v>
      </c>
      <c r="I35" s="11"/>
      <c r="J35" s="36"/>
      <c r="K35" s="10"/>
      <c r="L35" s="10">
        <f>MAX(BV35+BW35,BX35+BY35,BZ35+CA35,CB35+CC35,CD35+CE35,CF35+CG35,CH35+CI35,CJ35+CK35,CL35+CM35,CN35+CO35,CP35+CQ35,CR35+CS35,CT35+CU35,CV35+CW35,CX35+CY35,CZ35+DA35,DB35+DC35,DD35+DE35,DF35+DG35,DH35+DI35,DJ35+DK35,DL35+DM35,DN35+DO35,DP35+DQ35,DR35+DS35)</f>
        <v>0</v>
      </c>
      <c r="M35" s="36">
        <f>MAX(N35+O35,P35+Q35,R35+S35,T35+U35,V35+W35,X35+Y35,Z35+AA35,AB35+AC35,AD35+AE35,AF35+AG35,AH35+AI35,AJ35+AK35,AL35+AM35,AN35+AO35,AP35+AQ35,AR35+AS35,AT35+AU35,AV35+AW35,AX35+AY35,AZ35+BA35,BB35+BC35,BD35+BE35,BF35+BG35,BH35+BI35,BJ35+BK35,BL35+BM35,BN35+BO35,BP35+BQ35,BR35+BS35,BT35+BU35)</f>
        <v>0</v>
      </c>
      <c r="N35" s="35"/>
      <c r="O35" s="3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</row>
    <row r="36" spans="1:240" s="3" customFormat="1" ht="18.75" customHeight="1">
      <c r="A36" s="15"/>
      <c r="B36" s="8"/>
      <c r="C36" s="8"/>
      <c r="D36" s="16"/>
      <c r="E36" s="13"/>
      <c r="F36" s="13"/>
      <c r="G36" s="10"/>
      <c r="H36" s="10">
        <f>COUNTA(N36:IV36)</f>
        <v>0</v>
      </c>
      <c r="I36" s="10"/>
      <c r="J36" s="10"/>
      <c r="K36" s="10"/>
      <c r="L36" s="10">
        <f>MAX(BV36+BW36,BX36+BY36,BZ36+CA36,CB36+CC36,CD36+CE36,CF36+CG36,CH36+CI36,CJ36+CK36,CL36+CM36,CN36+CO36,CP36+CQ36,CR36+CS36,CT36+CU36,CV36+CW36,CX36+CY36,CZ36+DA36,DB36+DC36,DD36+DE36,DF36+DG36,DH36+DI36,DJ36+DK36,DL36+DM36,DN36+DO36,DP36+DQ36,DR36+DS36)</f>
        <v>0</v>
      </c>
      <c r="M36" s="36">
        <f>MAX(N36+O36,P36+Q36,R36+S36,T36+U36,V36+W36,X36+Y36,Z36+AA36,AB36+AC36,AD36+AE36,AF36+AG36,AH36+AI36,AJ36+AK36,AL36+AM36,AN36+AO36,AP36+AQ36,AR36+AS36,AT36+AU36,AV36+AW36,AX36+AY36,AZ36+BA36,BB36+BC36,BD36+BE36,BF36+BG36,BH36+BI36,BJ36+BK36,BL36+BM36,BN36+BO36,BP36+BQ36,BR36+BS36,BT36+BU36)</f>
        <v>0</v>
      </c>
      <c r="N36" s="35"/>
      <c r="O36" s="3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</row>
    <row r="37" spans="1:240" s="3" customFormat="1" ht="18.75" customHeight="1">
      <c r="A37" s="15"/>
      <c r="B37" s="8"/>
      <c r="C37" s="8"/>
      <c r="D37" s="16"/>
      <c r="E37" s="13"/>
      <c r="F37" s="13"/>
      <c r="G37" s="10"/>
      <c r="H37" s="10"/>
      <c r="I37" s="10"/>
      <c r="J37" s="10"/>
      <c r="K37" s="10"/>
      <c r="L37" s="10">
        <f>MAX(BV37+BW37,BX37+BY37,BZ37+CA37,CB37+CC37,CD37+CE37,CF37+CG37,CH37+CI37,CJ37+CK37,CL37+CM37,CN37+CO37,CP37+CQ37,CR37+CS37,CT37+CU37,CV37+CW37,CX37+CY37,CZ37+DA37,DB37+DC37,DD37+DE37,DF37+DG37,DH37+DI37,DJ37+DK37,DL37+DM37,DN37+DO37,DP37+DQ37,DR37+DS37)</f>
        <v>0</v>
      </c>
      <c r="M37" s="36">
        <f>MAX(N37+O37,P37+Q37,R37+S37,T37+U37,V37+W37,X37+Y37,Z37+AA37,AB37+AC37,AD37+AE37,AF37+AG37,AH37+AI37,AJ37+AK37,AL37+AM37,AN37+AO37,AP37+AQ37,AR37+AS37,AT37+AU37,AV37+AW37,AX37+AY37,AZ37+BA37,BB37+BC37,BD37+BE37,BF37+BG37,BH37+BI37,BJ37+BK37,BL37+BM37,BN37+BO37,BP37+BQ37,BR37+BS37,BT37+BU37)</f>
        <v>0</v>
      </c>
      <c r="N37" s="35"/>
      <c r="O37" s="35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</row>
    <row r="38" spans="1:240" s="3" customFormat="1" ht="18.75" customHeight="1">
      <c r="A38" s="15"/>
      <c r="B38" s="8"/>
      <c r="C38" s="9"/>
      <c r="D38" s="10"/>
      <c r="E38" s="13"/>
      <c r="F38" s="13"/>
      <c r="G38" s="10"/>
      <c r="H38" s="10"/>
      <c r="I38" s="10"/>
      <c r="J38" s="10"/>
      <c r="K38" s="10"/>
      <c r="L38" s="10">
        <f>MAX(BV38+BW38,BX38+BY38,BZ38+CA38,CB38+CC38,CD38+CE38,CF38+CG38,CH38+CI38,CJ38+CK38,CL38+CM38,CN38+CO38,CP38+CQ38,CR38+CS38,CT38+CU38,CV38+CW38,CX38+CY38,CZ38+DA38,DB38+DC38,DD38+DE38,DF38+DG38,DH38+DI38,DJ38+DK38,DL38+DM38,DN38+DO38,DP38+DQ38,DR38+DS38)</f>
        <v>0</v>
      </c>
      <c r="M38" s="36">
        <f>MAX(N38+O38,P38+Q38,R38+S38,T38+U38,V38+W38,X38+Y38,Z38+AA38,AB38+AC38,AD38+AE38,AF38+AG38,AH38+AI38,AJ38+AK38,AL38+AM38,AN38+AO38,AP38+AQ38,AR38+AS38,AT38+AU38,AV38+AW38,AX38+AY38,AZ38+BA38,BB38+BC38,BD38+BE38,BF38+BG38,BH38+BI38,BJ38+BK38,BL38+BM38,BN38+BO38,BP38+BQ38,BR38+BS38,BT38+BU38)</f>
        <v>0</v>
      </c>
      <c r="N38" s="35"/>
      <c r="O38" s="35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</row>
    <row r="39" spans="1:164" s="3" customFormat="1" ht="18.75" customHeight="1">
      <c r="A39" s="15"/>
      <c r="B39" s="9"/>
      <c r="C39" s="9"/>
      <c r="D39" s="10"/>
      <c r="E39" s="13"/>
      <c r="F39" s="13"/>
      <c r="G39" s="10"/>
      <c r="H39" s="10"/>
      <c r="I39" s="10"/>
      <c r="J39" s="10"/>
      <c r="K39" s="10"/>
      <c r="L39" s="10"/>
      <c r="M39" s="10"/>
      <c r="N39" s="35"/>
      <c r="O39" s="35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</row>
    <row r="40" spans="1:164" s="3" customFormat="1" ht="18.75" customHeight="1">
      <c r="A40" s="14"/>
      <c r="B40" s="42" t="s">
        <v>17</v>
      </c>
      <c r="C40" s="42"/>
      <c r="D40" s="42"/>
      <c r="E40" s="11">
        <f>AVERAGE(E18:E39)</f>
        <v>110.762618431394</v>
      </c>
      <c r="F40" s="11">
        <f>AVERAGE(F18:F39)</f>
        <v>112.85933420063913</v>
      </c>
      <c r="G40" s="10">
        <f>SUM($G$18:$G$39)</f>
        <v>1042733</v>
      </c>
      <c r="H40" s="10">
        <f>SUM($H$18:$H$39)</f>
        <v>916</v>
      </c>
      <c r="I40" s="10"/>
      <c r="J40" s="10"/>
      <c r="K40" s="10"/>
      <c r="L40" s="10"/>
      <c r="M40" s="10"/>
      <c r="N40" s="35"/>
      <c r="O40" s="35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</row>
    <row r="41" spans="1:164" s="3" customFormat="1" ht="18.75" customHeight="1">
      <c r="A41" s="43" t="s">
        <v>18</v>
      </c>
      <c r="B41" s="43"/>
      <c r="C41" s="43"/>
      <c r="D41" s="43"/>
      <c r="E41" s="11">
        <f>AVERAGE($E$14,$E$40)</f>
        <v>107.75341227473723</v>
      </c>
      <c r="F41" s="11">
        <f>AVERAGE($F$14,$F$40)</f>
        <v>119.27511357197466</v>
      </c>
      <c r="G41" s="10">
        <f>SUM($G$14,$G$40)</f>
        <v>1391262</v>
      </c>
      <c r="H41" s="10">
        <f>SUM($H$14,$H$40)</f>
        <v>1192</v>
      </c>
      <c r="I41" s="10"/>
      <c r="J41" s="10"/>
      <c r="K41" s="10"/>
      <c r="L41" s="10"/>
      <c r="M41" s="10"/>
      <c r="N41" s="35"/>
      <c r="O41" s="35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</row>
    <row r="42" spans="14:49" ht="18.75" customHeight="1">
      <c r="N42" s="40"/>
      <c r="O42" s="40"/>
      <c r="AV42" s="39"/>
      <c r="AW42" s="39"/>
    </row>
    <row r="43" spans="5:240" s="3" customFormat="1" ht="18">
      <c r="E43" s="28"/>
      <c r="F43" s="28"/>
      <c r="H43" s="9"/>
      <c r="I43" s="9"/>
      <c r="J43" s="10"/>
      <c r="K43" s="10"/>
      <c r="L43" s="10"/>
      <c r="M43" s="10"/>
      <c r="N43" s="35"/>
      <c r="O43" s="35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</row>
    <row r="44" spans="5:164" s="3" customFormat="1" ht="18">
      <c r="E44" s="28"/>
      <c r="F44" s="28"/>
      <c r="H44" s="9"/>
      <c r="I44" s="9"/>
      <c r="J44" s="10"/>
      <c r="K44" s="10"/>
      <c r="L44" s="10"/>
      <c r="M44" s="10"/>
      <c r="N44" s="35"/>
      <c r="O44" s="35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</row>
  </sheetData>
  <sheetProtection sheet="1" selectLockedCells="1"/>
  <mergeCells count="3">
    <mergeCell ref="A14:D14"/>
    <mergeCell ref="B40:D40"/>
    <mergeCell ref="A41:D41"/>
  </mergeCells>
  <printOptions gridLines="1"/>
  <pageMargins left="0" right="0" top="0.7874015748031497" bottom="0.3937007874015748" header="0.3937007874015748" footer="0"/>
  <pageSetup blackAndWhite="1" draft="1" fitToHeight="1" fitToWidth="1" horizontalDpi="300" verticalDpi="300" orientation="portrait" paperSize="9" scale="94" r:id="rId1"/>
  <colBreaks count="1" manualBreakCount="1">
    <brk id="1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J.van Goor</dc:creator>
  <cp:keywords/>
  <dc:description/>
  <cp:lastModifiedBy>win8</cp:lastModifiedBy>
  <cp:lastPrinted>2017-11-10T07:34:04Z</cp:lastPrinted>
  <dcterms:created xsi:type="dcterms:W3CDTF">2008-09-05T09:36:25Z</dcterms:created>
  <dcterms:modified xsi:type="dcterms:W3CDTF">2018-05-25T09:08:28Z</dcterms:modified>
  <cp:category/>
  <cp:version/>
  <cp:contentType/>
  <cp:contentStatus/>
</cp:coreProperties>
</file>