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8" yWindow="65524" windowWidth="6492" windowHeight="8316" tabRatio="465" activeTab="0"/>
  </bookViews>
  <sheets>
    <sheet name="Uitslagen vereniging" sheetId="1" r:id="rId1"/>
  </sheets>
  <definedNames>
    <definedName name="_xlnm.Print_Area" localSheetId="0">'Uitslagen vereniging'!$A$1:$H$41</definedName>
  </definedNames>
  <calcPr fullCalcOnLoad="1"/>
</workbook>
</file>

<file path=xl/sharedStrings.xml><?xml version="1.0" encoding="utf-8"?>
<sst xmlns="http://schemas.openxmlformats.org/spreadsheetml/2006/main" count="85" uniqueCount="44">
  <si>
    <t>Dhr.</t>
  </si>
  <si>
    <t>Goor,  J. van</t>
  </si>
  <si>
    <t>Dolfsma,  J</t>
  </si>
  <si>
    <t>JAARTOTAAL  HEREN</t>
  </si>
  <si>
    <t>Mw.</t>
  </si>
  <si>
    <t>Westerhof,  A</t>
  </si>
  <si>
    <t>Starke,  H</t>
  </si>
  <si>
    <t>Snoyer,  L</t>
  </si>
  <si>
    <t>Goor,  A.van</t>
  </si>
  <si>
    <t>Schreur,  H</t>
  </si>
  <si>
    <t>Mostert,  H</t>
  </si>
  <si>
    <t>Vogelzang,  H</t>
  </si>
  <si>
    <t>Snoyer,  R</t>
  </si>
  <si>
    <t>Logtenberg,  Z</t>
  </si>
  <si>
    <t>Beek,  R.van</t>
  </si>
  <si>
    <t>Dunnewind,  M</t>
  </si>
  <si>
    <t>JAARTOTAAL  DAMES</t>
  </si>
  <si>
    <t>JAARTOTAAL  DAMES+HEREN</t>
  </si>
  <si>
    <t>Gemidd.</t>
  </si>
  <si>
    <t>Totaal</t>
  </si>
  <si>
    <t>Score</t>
  </si>
  <si>
    <t>Aantal</t>
  </si>
  <si>
    <t>Rondes</t>
  </si>
  <si>
    <t>A</t>
  </si>
  <si>
    <t>Klasse</t>
  </si>
  <si>
    <t>C</t>
  </si>
  <si>
    <t>B</t>
  </si>
  <si>
    <t>D</t>
  </si>
  <si>
    <t>10 bakken</t>
  </si>
  <si>
    <t>20 bakken</t>
  </si>
  <si>
    <r>
      <t>Wibi</t>
    </r>
    <r>
      <rPr>
        <sz val="16"/>
        <rFont val="Courier"/>
        <family val="3"/>
      </rPr>
      <t>ë</t>
    </r>
    <r>
      <rPr>
        <sz val="16"/>
        <rFont val="Courier"/>
        <family val="3"/>
      </rPr>
      <t>r,  H</t>
    </r>
  </si>
  <si>
    <r>
      <t>Wibi</t>
    </r>
    <r>
      <rPr>
        <sz val="16"/>
        <rFont val="Courier"/>
        <family val="3"/>
      </rPr>
      <t>ë</t>
    </r>
    <r>
      <rPr>
        <sz val="16"/>
        <rFont val="Courier"/>
        <family val="3"/>
      </rPr>
      <t>r,  A</t>
    </r>
  </si>
  <si>
    <r>
      <t>Wibi</t>
    </r>
    <r>
      <rPr>
        <sz val="16"/>
        <rFont val="Courier"/>
        <family val="3"/>
      </rPr>
      <t>ë</t>
    </r>
    <r>
      <rPr>
        <sz val="16"/>
        <rFont val="Courier"/>
        <family val="3"/>
      </rPr>
      <t>r,  J</t>
    </r>
  </si>
  <si>
    <t>Stijging</t>
  </si>
  <si>
    <t>Hoogste</t>
  </si>
  <si>
    <t>Johan van Beek</t>
  </si>
  <si>
    <t>Soyza,  P. de</t>
  </si>
  <si>
    <t>Poiesz,  D</t>
  </si>
  <si>
    <t>Dieckman.  J</t>
  </si>
  <si>
    <t>17/18</t>
  </si>
  <si>
    <t>Hartog. J. ten</t>
  </si>
  <si>
    <t>18/19</t>
  </si>
  <si>
    <t>Willems.  D</t>
  </si>
  <si>
    <t>Koppelman.  L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</si>
</sst>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[$-413]d/mmm;@"/>
    <numFmt numFmtId="166" formatCode="[$-413]dddd\ d\ mmmm\ yyyy"/>
  </numFmts>
  <fonts count="38">
    <font>
      <sz val="12"/>
      <name val="Courier"/>
      <family val="0"/>
    </font>
    <font>
      <sz val="12"/>
      <color indexed="8"/>
      <name val="Arial"/>
      <family val="2"/>
    </font>
    <font>
      <sz val="8"/>
      <name val="Courier"/>
      <family val="3"/>
    </font>
    <font>
      <sz val="16"/>
      <name val="Courier"/>
      <family val="3"/>
    </font>
    <font>
      <b/>
      <sz val="16"/>
      <name val="MS Sans"/>
      <family val="0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33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center"/>
      <protection locked="0"/>
    </xf>
    <xf numFmtId="165" fontId="3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0" fontId="0" fillId="0" borderId="0" xfId="0" applyNumberForma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Fill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 hidden="1"/>
    </xf>
    <xf numFmtId="4" fontId="3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tabColor rgb="FFFF0000"/>
    <pageSetUpPr fitToPage="1"/>
  </sheetPr>
  <dimension ref="A1:IV44"/>
  <sheetViews>
    <sheetView tabSelected="1" zoomScale="76" zoomScaleNormal="76" workbookViewId="0" topLeftCell="A1">
      <pane xSplit="15" topLeftCell="P1" activePane="topRight" state="frozen"/>
      <selection pane="topLeft" activeCell="A1" sqref="A1"/>
      <selection pane="topRight" activeCell="P4" sqref="P4"/>
    </sheetView>
  </sheetViews>
  <sheetFormatPr defaultColWidth="6.796875" defaultRowHeight="15"/>
  <cols>
    <col min="1" max="1" width="3.796875" style="0" customWidth="1"/>
    <col min="2" max="2" width="5.59765625" style="0" customWidth="1"/>
    <col min="3" max="3" width="20.296875" style="0" customWidth="1"/>
    <col min="4" max="4" width="9" style="0" customWidth="1"/>
    <col min="5" max="6" width="9.59765625" style="2" customWidth="1"/>
    <col min="7" max="7" width="10.5" style="0" customWidth="1"/>
    <col min="8" max="8" width="9.8984375" style="33" customWidth="1"/>
    <col min="9" max="9" width="0.203125" style="33" customWidth="1"/>
    <col min="10" max="10" width="11" style="34" hidden="1" customWidth="1"/>
    <col min="11" max="11" width="10.796875" style="34" hidden="1" customWidth="1"/>
    <col min="12" max="13" width="10.69921875" style="34" hidden="1" customWidth="1"/>
    <col min="14" max="14" width="10.19921875" style="34" hidden="1" customWidth="1"/>
    <col min="15" max="15" width="9.8984375" style="34" hidden="1" customWidth="1"/>
    <col min="16" max="35" width="9.8984375" style="37" customWidth="1"/>
    <col min="36" max="55" width="9.69921875" style="37" customWidth="1"/>
    <col min="56" max="56" width="3.09765625" style="34" hidden="1" customWidth="1"/>
    <col min="57" max="96" width="9.59765625" style="37" customWidth="1"/>
    <col min="97" max="108" width="9.59765625" style="22" customWidth="1"/>
    <col min="109" max="164" width="9.69921875" style="22" customWidth="1"/>
    <col min="165" max="179" width="8.8984375" style="22" customWidth="1"/>
    <col min="180" max="204" width="8.8984375" style="1" customWidth="1"/>
    <col min="205" max="206" width="9" style="1" customWidth="1"/>
    <col min="207" max="208" width="7.69921875" style="1" customWidth="1"/>
    <col min="209" max="213" width="9" style="1" customWidth="1"/>
    <col min="214" max="214" width="9" style="0" customWidth="1"/>
    <col min="215" max="216" width="7.69921875" style="0" customWidth="1"/>
    <col min="217" max="16384" width="6.69921875" style="0" customWidth="1"/>
  </cols>
  <sheetData>
    <row r="1" spans="4:218" s="3" customFormat="1" ht="18.75" customHeight="1">
      <c r="D1" s="4" t="s">
        <v>24</v>
      </c>
      <c r="E1" s="5" t="s">
        <v>18</v>
      </c>
      <c r="F1" s="5" t="s">
        <v>18</v>
      </c>
      <c r="G1" s="4" t="s">
        <v>19</v>
      </c>
      <c r="H1" s="10" t="s">
        <v>21</v>
      </c>
      <c r="I1" s="30" t="s">
        <v>34</v>
      </c>
      <c r="J1" s="10" t="s">
        <v>34</v>
      </c>
      <c r="K1" s="10" t="s">
        <v>34</v>
      </c>
      <c r="L1" s="10"/>
      <c r="M1" s="10"/>
      <c r="N1" s="10"/>
      <c r="O1" s="10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10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18"/>
      <c r="CJ1" s="18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</row>
    <row r="2" spans="5:213" s="38" customFormat="1" ht="18.75" customHeight="1">
      <c r="E2" s="18" t="s">
        <v>39</v>
      </c>
      <c r="F2" s="18" t="s">
        <v>41</v>
      </c>
      <c r="G2" s="18" t="s">
        <v>20</v>
      </c>
      <c r="H2" s="18" t="s">
        <v>22</v>
      </c>
      <c r="I2" s="39" t="s">
        <v>33</v>
      </c>
      <c r="J2" s="18" t="s">
        <v>28</v>
      </c>
      <c r="K2" s="18" t="s">
        <v>29</v>
      </c>
      <c r="L2" s="18"/>
      <c r="M2" s="18"/>
      <c r="N2" s="18"/>
      <c r="O2" s="40"/>
      <c r="P2" s="18"/>
      <c r="Q2" s="18"/>
      <c r="R2" s="18">
        <v>43601</v>
      </c>
      <c r="S2" s="18">
        <v>43601</v>
      </c>
      <c r="T2" s="18">
        <v>43594</v>
      </c>
      <c r="U2" s="18">
        <v>43594</v>
      </c>
      <c r="V2" s="18">
        <v>43587</v>
      </c>
      <c r="W2" s="18">
        <v>43587</v>
      </c>
      <c r="X2" s="18">
        <v>43580</v>
      </c>
      <c r="Y2" s="18">
        <v>43580</v>
      </c>
      <c r="Z2" s="18">
        <v>43573</v>
      </c>
      <c r="AA2" s="18">
        <v>43573</v>
      </c>
      <c r="AB2" s="18">
        <v>43566</v>
      </c>
      <c r="AC2" s="18">
        <v>43566</v>
      </c>
      <c r="AD2" s="18">
        <v>43559</v>
      </c>
      <c r="AE2" s="18">
        <v>43559</v>
      </c>
      <c r="AF2" s="18">
        <v>43552</v>
      </c>
      <c r="AG2" s="18">
        <v>43552</v>
      </c>
      <c r="AH2" s="18">
        <v>43545</v>
      </c>
      <c r="AI2" s="18">
        <v>43545</v>
      </c>
      <c r="AJ2" s="18">
        <v>43538</v>
      </c>
      <c r="AK2" s="18">
        <v>43538</v>
      </c>
      <c r="AL2" s="18">
        <v>43531</v>
      </c>
      <c r="AM2" s="18">
        <v>43531</v>
      </c>
      <c r="AN2" s="18">
        <v>43524</v>
      </c>
      <c r="AO2" s="18">
        <v>43524</v>
      </c>
      <c r="AP2" s="18">
        <v>43517</v>
      </c>
      <c r="AQ2" s="18">
        <v>43517</v>
      </c>
      <c r="AR2" s="18">
        <v>43510</v>
      </c>
      <c r="AS2" s="18">
        <v>43510</v>
      </c>
      <c r="AT2" s="18">
        <v>43503</v>
      </c>
      <c r="AU2" s="18">
        <v>43503</v>
      </c>
      <c r="AV2" s="18">
        <v>43496</v>
      </c>
      <c r="AW2" s="18">
        <v>43496</v>
      </c>
      <c r="AX2" s="18">
        <v>43489</v>
      </c>
      <c r="AY2" s="18">
        <v>43489</v>
      </c>
      <c r="AZ2" s="18">
        <v>43482</v>
      </c>
      <c r="BA2" s="18">
        <v>43482</v>
      </c>
      <c r="BB2" s="18">
        <v>43475</v>
      </c>
      <c r="BC2" s="18">
        <v>43475</v>
      </c>
      <c r="BD2" s="18"/>
      <c r="BE2" s="18">
        <v>43468</v>
      </c>
      <c r="BF2" s="18">
        <v>43468</v>
      </c>
      <c r="BG2" s="18">
        <v>43447</v>
      </c>
      <c r="BH2" s="18">
        <v>43447</v>
      </c>
      <c r="BI2" s="18">
        <v>43440</v>
      </c>
      <c r="BJ2" s="18">
        <v>43440</v>
      </c>
      <c r="BK2" s="18">
        <v>43433</v>
      </c>
      <c r="BL2" s="18">
        <v>43433</v>
      </c>
      <c r="BM2" s="18">
        <v>43426</v>
      </c>
      <c r="BN2" s="18">
        <v>43426</v>
      </c>
      <c r="BO2" s="18">
        <v>43419</v>
      </c>
      <c r="BP2" s="18">
        <v>43419</v>
      </c>
      <c r="BQ2" s="18">
        <v>43412</v>
      </c>
      <c r="BR2" s="18">
        <v>43412</v>
      </c>
      <c r="BS2" s="18">
        <v>43405</v>
      </c>
      <c r="BT2" s="18">
        <v>43405</v>
      </c>
      <c r="BU2" s="18">
        <v>43398</v>
      </c>
      <c r="BV2" s="18">
        <v>43398</v>
      </c>
      <c r="BW2" s="18">
        <v>43391</v>
      </c>
      <c r="BX2" s="18">
        <v>43391</v>
      </c>
      <c r="BY2" s="18">
        <v>43384</v>
      </c>
      <c r="BZ2" s="18">
        <v>43384</v>
      </c>
      <c r="CA2" s="18">
        <v>43377</v>
      </c>
      <c r="CB2" s="18">
        <v>43377</v>
      </c>
      <c r="CC2" s="18">
        <v>43370</v>
      </c>
      <c r="CD2" s="18">
        <v>43370</v>
      </c>
      <c r="CE2" s="18">
        <v>43363</v>
      </c>
      <c r="CF2" s="18">
        <v>43363</v>
      </c>
      <c r="CG2" s="18">
        <v>43356</v>
      </c>
      <c r="CH2" s="18">
        <v>43356</v>
      </c>
      <c r="CI2" s="18">
        <v>43349</v>
      </c>
      <c r="CJ2" s="18">
        <v>43349</v>
      </c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</row>
    <row r="3" spans="5:256" s="3" customFormat="1" ht="18.75" customHeight="1">
      <c r="E3" s="7"/>
      <c r="F3" s="7"/>
      <c r="G3" s="4"/>
      <c r="H3" s="10"/>
      <c r="I3" s="10"/>
      <c r="J3" s="10"/>
      <c r="K3" s="10"/>
      <c r="L3" s="10"/>
      <c r="M3" s="10"/>
      <c r="N3" s="10"/>
      <c r="O3" s="10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10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20"/>
      <c r="CJ3" s="20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s="3" customFormat="1" ht="18.75" customHeight="1">
      <c r="A4" s="8">
        <v>1</v>
      </c>
      <c r="B4" s="9" t="s">
        <v>0</v>
      </c>
      <c r="C4" s="9" t="s">
        <v>30</v>
      </c>
      <c r="D4" s="10" t="s">
        <v>23</v>
      </c>
      <c r="E4" s="26">
        <v>142.98985507246377</v>
      </c>
      <c r="F4" s="25">
        <f>AVERAGE(N4:IV4)/10</f>
        <v>139.51639344262296</v>
      </c>
      <c r="G4" s="31">
        <f>SUM(N4:IV4)</f>
        <v>85105</v>
      </c>
      <c r="H4" s="10">
        <f>COUNTA(N4:IV4)</f>
        <v>61</v>
      </c>
      <c r="I4" s="11">
        <f>F4-E4</f>
        <v>-3.4734616298408127</v>
      </c>
      <c r="J4" s="31">
        <f>MAX(N4:GC4)</f>
        <v>1448</v>
      </c>
      <c r="K4" s="10">
        <f>MAX(L4:N4)</f>
        <v>2846</v>
      </c>
      <c r="L4" s="10">
        <f>MAX(BP4+BQ4,BR4+BS4,BT4+BU4,BV4+BW4,BX4+BY4,BZ4+CA4,CB4+CC4,CD4+CE4,CF4+CG4,CH4+CI4,CJ4+CK4,CL4+CM4,CN4+CO4,CP4+CQ4,CR4+CS4,CT4+CU4,CV4+CW4,CX4+CY4,CZ4+DA4,DB4+DC4,DD4+DE4,DF4+DG4,DH4+DI4,DJ4+DK4)</f>
        <v>2841</v>
      </c>
      <c r="M4" s="31">
        <f>MAX(N4+O4,AH4+AI4,AJ4+AK4,AL4+AM4,AN4+AO4,AP4+AQ4,AR4+AS4,AT4+AU4,AV4+AW4,AX4+AY4,AZ4+BA4,BB4+BC4,BD4+BE4,BF4+BG4,BH4+BI4,BJ4+BK4,BL4+BM4,BN4+BO4)</f>
        <v>2846</v>
      </c>
      <c r="N4" s="31"/>
      <c r="O4" s="31"/>
      <c r="P4" s="36"/>
      <c r="Q4" s="36"/>
      <c r="R4" s="36">
        <v>1412</v>
      </c>
      <c r="S4" s="36"/>
      <c r="T4" s="36">
        <v>1350</v>
      </c>
      <c r="U4" s="36">
        <v>1420</v>
      </c>
      <c r="V4" s="36"/>
      <c r="W4" s="36"/>
      <c r="X4" s="36">
        <v>1413</v>
      </c>
      <c r="Y4" s="36">
        <v>1404</v>
      </c>
      <c r="Z4" s="36"/>
      <c r="AA4" s="36"/>
      <c r="AB4" s="36">
        <v>1395</v>
      </c>
      <c r="AC4" s="36">
        <v>1438</v>
      </c>
      <c r="AD4" s="36">
        <v>1441</v>
      </c>
      <c r="AE4" s="36">
        <v>1411</v>
      </c>
      <c r="AF4" s="36">
        <v>1338</v>
      </c>
      <c r="AG4" s="36">
        <v>1429</v>
      </c>
      <c r="AH4" s="36">
        <v>1402</v>
      </c>
      <c r="AI4" s="36">
        <v>1367</v>
      </c>
      <c r="AJ4" s="36">
        <v>1399</v>
      </c>
      <c r="AK4" s="36">
        <v>1404</v>
      </c>
      <c r="AL4" s="36">
        <v>1381</v>
      </c>
      <c r="AM4" s="36">
        <v>1410</v>
      </c>
      <c r="AN4" s="36">
        <v>1412</v>
      </c>
      <c r="AO4" s="36">
        <v>1397</v>
      </c>
      <c r="AP4" s="36">
        <v>1389</v>
      </c>
      <c r="AQ4" s="36">
        <v>1384</v>
      </c>
      <c r="AR4" s="36">
        <v>1448</v>
      </c>
      <c r="AS4" s="36">
        <v>1366</v>
      </c>
      <c r="AT4" s="36">
        <v>1353</v>
      </c>
      <c r="AU4" s="36">
        <v>1411</v>
      </c>
      <c r="AV4" s="36">
        <v>1339</v>
      </c>
      <c r="AW4" s="36">
        <v>1395</v>
      </c>
      <c r="AX4" s="36">
        <v>1421</v>
      </c>
      <c r="AY4" s="36">
        <v>1425</v>
      </c>
      <c r="AZ4" s="36">
        <v>1334</v>
      </c>
      <c r="BA4" s="36">
        <v>1339</v>
      </c>
      <c r="BB4" s="36">
        <v>1388</v>
      </c>
      <c r="BC4" s="36">
        <v>1435</v>
      </c>
      <c r="BD4" s="31"/>
      <c r="BE4" s="36"/>
      <c r="BF4" s="36"/>
      <c r="BG4" s="36">
        <v>1410</v>
      </c>
      <c r="BH4" s="36">
        <v>1401</v>
      </c>
      <c r="BI4" s="36">
        <v>1353</v>
      </c>
      <c r="BJ4" s="36">
        <v>1412</v>
      </c>
      <c r="BK4" s="35">
        <v>1392</v>
      </c>
      <c r="BL4" s="35">
        <v>1391</v>
      </c>
      <c r="BM4" s="35">
        <v>1381</v>
      </c>
      <c r="BN4" s="35">
        <v>1372</v>
      </c>
      <c r="BO4" s="35">
        <v>1421</v>
      </c>
      <c r="BP4" s="35">
        <v>1373</v>
      </c>
      <c r="BQ4" s="35"/>
      <c r="BR4" s="35"/>
      <c r="BS4" s="35">
        <v>1400</v>
      </c>
      <c r="BT4" s="35">
        <v>1391</v>
      </c>
      <c r="BU4" s="35">
        <v>1373</v>
      </c>
      <c r="BV4" s="35">
        <v>1431</v>
      </c>
      <c r="BW4" s="35">
        <v>1372</v>
      </c>
      <c r="BX4" s="35">
        <v>1415</v>
      </c>
      <c r="BY4" s="35">
        <v>1413</v>
      </c>
      <c r="BZ4" s="35">
        <v>1413</v>
      </c>
      <c r="CA4" s="35">
        <v>1428</v>
      </c>
      <c r="CB4" s="35">
        <v>1426</v>
      </c>
      <c r="CC4" s="35">
        <v>1394</v>
      </c>
      <c r="CD4" s="35">
        <v>1443</v>
      </c>
      <c r="CE4" s="35">
        <v>1380</v>
      </c>
      <c r="CF4" s="35">
        <v>1387</v>
      </c>
      <c r="CG4" s="35">
        <v>1310</v>
      </c>
      <c r="CH4" s="35">
        <v>1435</v>
      </c>
      <c r="CI4" s="20">
        <v>1354</v>
      </c>
      <c r="CJ4" s="20">
        <v>1384</v>
      </c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3" customFormat="1" ht="18.75" customHeight="1">
      <c r="A5" s="8">
        <v>2</v>
      </c>
      <c r="B5" s="9" t="s">
        <v>0</v>
      </c>
      <c r="C5" s="9" t="s">
        <v>1</v>
      </c>
      <c r="D5" s="10" t="s">
        <v>23</v>
      </c>
      <c r="E5" s="11">
        <v>130.8089552238806</v>
      </c>
      <c r="F5" s="25">
        <f>AVERAGE(N5:IV5)/10</f>
        <v>127.50746268656717</v>
      </c>
      <c r="G5" s="31">
        <f>SUM(N5:IV5)</f>
        <v>85430</v>
      </c>
      <c r="H5" s="10">
        <f>COUNTA(N5:IV5)</f>
        <v>67</v>
      </c>
      <c r="I5" s="11">
        <f>F5-E5</f>
        <v>-3.301492537313422</v>
      </c>
      <c r="J5" s="31">
        <f>MAX(AJ5:GC5)</f>
        <v>1356</v>
      </c>
      <c r="K5" s="10">
        <f>MAX(L5:N5)</f>
        <v>2673</v>
      </c>
      <c r="L5" s="10">
        <f>MAX(BP5+BQ5,BR5+BS5,BT5+BU5,BV5+BW5,BX5+BY5,BZ5+CA5,CB5+CC5,CD5+CE5,CF5+CG5,CH5+CI5,CJ5+CK5,CL5+CM5,CN5+CO5,CP5+CQ5,CR5+CS5,CT5+CU5,CV5+CW5,CX5+CY5,CZ5+DA5,DB5+DC5,DD5+DE5,DF5+DG5,DH5+DI5,DJ5+DK5)</f>
        <v>2650</v>
      </c>
      <c r="M5" s="31">
        <f>MAX(N5+O5,AH5+AI5,AJ5+AK5,AL5+AM5,AN5+AO5,AP5+AQ5,AR5+AS5,AT5+AU5,AV5+AW5,AX5+AY5,AZ5+BA5,BB5+BC5,BD5+BE5,BF5+BG5,BH5+BI5,BJ5+BK5,BL5+BM5,BN5+BO5)</f>
        <v>2673</v>
      </c>
      <c r="N5" s="31"/>
      <c r="O5" s="31"/>
      <c r="P5" s="36"/>
      <c r="Q5" s="36"/>
      <c r="R5" s="36">
        <v>1301</v>
      </c>
      <c r="S5" s="36"/>
      <c r="T5" s="36">
        <v>1319</v>
      </c>
      <c r="U5" s="36">
        <v>1306</v>
      </c>
      <c r="V5" s="36">
        <v>1265</v>
      </c>
      <c r="W5" s="36">
        <v>1357</v>
      </c>
      <c r="X5" s="36">
        <v>1232</v>
      </c>
      <c r="Y5" s="36">
        <v>1265</v>
      </c>
      <c r="Z5" s="36">
        <v>1301</v>
      </c>
      <c r="AA5" s="36">
        <v>1235</v>
      </c>
      <c r="AB5" s="36">
        <v>1306</v>
      </c>
      <c r="AC5" s="36">
        <v>1308</v>
      </c>
      <c r="AD5" s="36">
        <v>1304</v>
      </c>
      <c r="AE5" s="36">
        <v>1268</v>
      </c>
      <c r="AF5" s="36">
        <v>1286</v>
      </c>
      <c r="AG5" s="36">
        <v>1207</v>
      </c>
      <c r="AH5" s="36">
        <v>1276</v>
      </c>
      <c r="AI5" s="36">
        <v>1317</v>
      </c>
      <c r="AJ5" s="36">
        <v>1326</v>
      </c>
      <c r="AK5" s="36">
        <v>1274</v>
      </c>
      <c r="AL5" s="36">
        <v>1321</v>
      </c>
      <c r="AM5" s="36">
        <v>1266</v>
      </c>
      <c r="AN5" s="36">
        <v>1329</v>
      </c>
      <c r="AO5" s="36">
        <v>1289</v>
      </c>
      <c r="AP5" s="36"/>
      <c r="AQ5" s="36"/>
      <c r="AR5" s="36">
        <v>1225</v>
      </c>
      <c r="AS5" s="36">
        <v>1267</v>
      </c>
      <c r="AT5" s="36">
        <v>1260</v>
      </c>
      <c r="AU5" s="36">
        <v>1256</v>
      </c>
      <c r="AV5" s="36">
        <v>1225</v>
      </c>
      <c r="AW5" s="36">
        <v>1190</v>
      </c>
      <c r="AX5" s="36">
        <v>1282</v>
      </c>
      <c r="AY5" s="36">
        <v>1196</v>
      </c>
      <c r="AZ5" s="36">
        <v>1248</v>
      </c>
      <c r="BA5" s="36">
        <v>1258</v>
      </c>
      <c r="BB5" s="36">
        <v>1334</v>
      </c>
      <c r="BC5" s="36">
        <v>1339</v>
      </c>
      <c r="BD5" s="31"/>
      <c r="BE5" s="36">
        <v>1207</v>
      </c>
      <c r="BF5" s="36">
        <v>1281</v>
      </c>
      <c r="BG5" s="36">
        <v>1289</v>
      </c>
      <c r="BH5" s="36">
        <v>1356</v>
      </c>
      <c r="BI5" s="36">
        <v>1220</v>
      </c>
      <c r="BJ5" s="36">
        <v>1249</v>
      </c>
      <c r="BK5" s="35">
        <v>1327</v>
      </c>
      <c r="BL5" s="35">
        <v>1254</v>
      </c>
      <c r="BM5" s="35">
        <v>1228</v>
      </c>
      <c r="BN5" s="35">
        <v>1263</v>
      </c>
      <c r="BO5" s="35">
        <v>1212</v>
      </c>
      <c r="BP5" s="35">
        <v>1287</v>
      </c>
      <c r="BQ5" s="35">
        <v>1315</v>
      </c>
      <c r="BR5" s="35">
        <v>1263</v>
      </c>
      <c r="BS5" s="35">
        <v>1296</v>
      </c>
      <c r="BT5" s="35">
        <v>1277</v>
      </c>
      <c r="BU5" s="35">
        <v>1288</v>
      </c>
      <c r="BV5" s="35">
        <v>1281</v>
      </c>
      <c r="BW5" s="35">
        <v>1240</v>
      </c>
      <c r="BX5" s="35">
        <v>1353</v>
      </c>
      <c r="BY5" s="35">
        <v>1297</v>
      </c>
      <c r="BZ5" s="35">
        <v>1307</v>
      </c>
      <c r="CA5" s="35">
        <v>1313</v>
      </c>
      <c r="CB5" s="35">
        <v>1155</v>
      </c>
      <c r="CC5" s="35">
        <v>1339</v>
      </c>
      <c r="CD5" s="35">
        <v>1344</v>
      </c>
      <c r="CE5" s="35">
        <v>1271</v>
      </c>
      <c r="CF5" s="35">
        <v>1200</v>
      </c>
      <c r="CG5" s="35">
        <v>1309</v>
      </c>
      <c r="CH5" s="35">
        <v>1186</v>
      </c>
      <c r="CI5" s="20">
        <v>1221</v>
      </c>
      <c r="CJ5" s="20">
        <v>1264</v>
      </c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3" customFormat="1" ht="18.75" customHeight="1">
      <c r="A6" s="8">
        <v>3</v>
      </c>
      <c r="B6" s="9" t="s">
        <v>0</v>
      </c>
      <c r="C6" s="9" t="s">
        <v>42</v>
      </c>
      <c r="D6" s="10"/>
      <c r="E6" s="11"/>
      <c r="F6" s="25">
        <f>AVERAGE(N6:IV6)/10</f>
        <v>116.87560975609756</v>
      </c>
      <c r="G6" s="31">
        <f>SUM(N6:IV6)</f>
        <v>47919</v>
      </c>
      <c r="H6" s="10">
        <f>COUNTA(N6:IV6)</f>
        <v>41</v>
      </c>
      <c r="I6" s="11">
        <f>F6-E6</f>
        <v>116.87560975609756</v>
      </c>
      <c r="J6" s="31">
        <f>MAX(AJ6:GC6)</f>
        <v>1292</v>
      </c>
      <c r="K6" s="10">
        <f>MAX(L6:N6)</f>
        <v>2411</v>
      </c>
      <c r="L6" s="10">
        <f>MAX(BP6+BQ6,BR6+BS6,BT6+BU6,BV6+BW6,BX6+BY6,BZ6+CA6,CB6+CC6,CD6+CE6,CF6+CG6,CH6+CI6,CJ6+CK6,CL6+CM6,CN6+CO6,CP6+CQ6,CR6+CS6,CT6+CU6,CV6+CW6,CX6+CY6,CZ6+DA6,DB6+DC6,DD6+DE6,DF6+DG6,DH6+DI6,DJ6+DK6)</f>
        <v>0</v>
      </c>
      <c r="M6" s="31">
        <f>MAX(N6+O6,AH6+AI6,AJ6+AK6,AL6+AM6,AN6+AO6,AP6+AQ6,AR6+AS6,AT6+AU6,AV6+AW6,AX6+AY6,AZ6+BA6,BB6+BC6,BD6+BE6,BF6+BG6,BH6+BI6,BJ6+BK6,BL6+BM6,BN6+BO6)</f>
        <v>2411</v>
      </c>
      <c r="N6" s="31"/>
      <c r="O6" s="31"/>
      <c r="P6" s="36"/>
      <c r="Q6" s="36"/>
      <c r="R6" s="36">
        <v>1171</v>
      </c>
      <c r="S6" s="36"/>
      <c r="T6" s="36">
        <v>1176</v>
      </c>
      <c r="U6" s="36">
        <v>1221</v>
      </c>
      <c r="V6" s="36">
        <v>1202</v>
      </c>
      <c r="W6" s="36">
        <v>1176</v>
      </c>
      <c r="X6" s="36"/>
      <c r="Y6" s="36"/>
      <c r="Z6" s="36">
        <v>1197</v>
      </c>
      <c r="AA6" s="36">
        <v>1169</v>
      </c>
      <c r="AB6" s="36">
        <v>1185</v>
      </c>
      <c r="AC6" s="36">
        <v>1151</v>
      </c>
      <c r="AD6" s="36">
        <v>1188</v>
      </c>
      <c r="AE6" s="36">
        <v>1150</v>
      </c>
      <c r="AF6" s="36">
        <v>1215</v>
      </c>
      <c r="AG6" s="36">
        <v>1186</v>
      </c>
      <c r="AH6" s="36">
        <v>1184</v>
      </c>
      <c r="AI6" s="36">
        <v>1119</v>
      </c>
      <c r="AJ6" s="36">
        <v>1166</v>
      </c>
      <c r="AK6" s="36">
        <v>1245</v>
      </c>
      <c r="AL6" s="36">
        <v>1191</v>
      </c>
      <c r="AM6" s="36">
        <v>1191</v>
      </c>
      <c r="AN6" s="36">
        <v>1166</v>
      </c>
      <c r="AO6" s="36">
        <v>1146</v>
      </c>
      <c r="AP6" s="36">
        <v>1182</v>
      </c>
      <c r="AQ6" s="36">
        <v>1125</v>
      </c>
      <c r="AR6" s="36">
        <v>1178</v>
      </c>
      <c r="AS6" s="36">
        <v>1186</v>
      </c>
      <c r="AT6" s="36"/>
      <c r="AU6" s="36"/>
      <c r="AV6" s="36">
        <v>1136</v>
      </c>
      <c r="AW6" s="36">
        <v>1081</v>
      </c>
      <c r="AX6" s="36">
        <v>1107</v>
      </c>
      <c r="AY6" s="36">
        <v>1078</v>
      </c>
      <c r="AZ6" s="36">
        <v>1054</v>
      </c>
      <c r="BA6" s="36">
        <v>1147</v>
      </c>
      <c r="BB6" s="36">
        <v>1207</v>
      </c>
      <c r="BC6" s="36">
        <v>1173</v>
      </c>
      <c r="BD6" s="31"/>
      <c r="BE6" s="36">
        <v>1134</v>
      </c>
      <c r="BF6" s="36">
        <v>1091</v>
      </c>
      <c r="BG6" s="36">
        <v>1223</v>
      </c>
      <c r="BH6" s="36">
        <v>1292</v>
      </c>
      <c r="BI6" s="36"/>
      <c r="BJ6" s="36"/>
      <c r="BK6" s="35">
        <v>1184</v>
      </c>
      <c r="BL6" s="35">
        <v>1186</v>
      </c>
      <c r="BM6" s="35">
        <v>1190</v>
      </c>
      <c r="BN6" s="35">
        <v>1170</v>
      </c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20"/>
      <c r="CJ6" s="20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3" customFormat="1" ht="18.75" customHeight="1">
      <c r="A7" s="8">
        <v>4</v>
      </c>
      <c r="B7" s="9" t="s">
        <v>0</v>
      </c>
      <c r="C7" s="9" t="s">
        <v>2</v>
      </c>
      <c r="D7" s="10" t="s">
        <v>26</v>
      </c>
      <c r="E7" s="11">
        <v>125.77692307692307</v>
      </c>
      <c r="F7" s="25">
        <f>AVERAGE(N7:IV7)/10</f>
        <v>116.75384615384614</v>
      </c>
      <c r="G7" s="31">
        <f>SUM(N7:IV7)</f>
        <v>75890</v>
      </c>
      <c r="H7" s="10">
        <f>COUNTA(N7:IV7)</f>
        <v>65</v>
      </c>
      <c r="I7" s="11">
        <f>F7-E7</f>
        <v>-9.023076923076928</v>
      </c>
      <c r="J7" s="31">
        <f>MAX(AJ7:GC7)</f>
        <v>1268</v>
      </c>
      <c r="K7" s="10">
        <f>MAX(L7:N7)</f>
        <v>2440</v>
      </c>
      <c r="L7" s="10">
        <f>MAX(BP7+BQ7,BR7+BS7,BT7+BU7,BV7+BW7,BX7+BY7,BZ7+CA7,CB7+CC7,CD7+CE7,CF7+CG7,CH7+CI7,CJ7+CK7,CL7+CM7,CN7+CO7,CP7+CQ7,CR7+CS7,CT7+CU7,CV7+CW7,CX7+CY7,CZ7+DA7,DB7+DC7,DD7+DE7,DF7+DG7,DH7+DI7,DJ7+DK7)</f>
        <v>2402</v>
      </c>
      <c r="M7" s="31">
        <f>MAX(N7+O7,AH7+AI7,AJ7+AK7,AL7+AM7,AN7+AO7,AP7+AQ7,AR7+AS7,AT7+AU7,AV7+AW7,AX7+AY7,AZ7+BA7,BB7+BC7,BD7+BE7,BF7+BG7,BH7+BI7,BJ7+BK7,BL7+BM7,BN7+BO7)</f>
        <v>2440</v>
      </c>
      <c r="N7" s="31"/>
      <c r="O7" s="31"/>
      <c r="P7" s="36"/>
      <c r="Q7" s="36"/>
      <c r="R7" s="36">
        <v>1157</v>
      </c>
      <c r="S7" s="36"/>
      <c r="T7" s="36">
        <v>1167</v>
      </c>
      <c r="U7" s="36">
        <v>1132</v>
      </c>
      <c r="V7" s="36">
        <v>1111</v>
      </c>
      <c r="W7" s="36">
        <v>1182</v>
      </c>
      <c r="X7" s="36">
        <v>1189</v>
      </c>
      <c r="Y7" s="36">
        <v>1218</v>
      </c>
      <c r="Z7" s="36">
        <v>1161</v>
      </c>
      <c r="AA7" s="36">
        <v>1170</v>
      </c>
      <c r="AB7" s="36">
        <v>1154</v>
      </c>
      <c r="AC7" s="36">
        <v>1168</v>
      </c>
      <c r="AD7" s="36"/>
      <c r="AE7" s="36"/>
      <c r="AF7" s="36">
        <v>1187</v>
      </c>
      <c r="AG7" s="36">
        <v>1233</v>
      </c>
      <c r="AH7" s="36">
        <v>1193</v>
      </c>
      <c r="AI7" s="36">
        <v>1147</v>
      </c>
      <c r="AJ7" s="36">
        <v>1160</v>
      </c>
      <c r="AK7" s="36">
        <v>1186</v>
      </c>
      <c r="AL7" s="36">
        <v>1163</v>
      </c>
      <c r="AM7" s="36">
        <v>1187</v>
      </c>
      <c r="AN7" s="36">
        <v>1171</v>
      </c>
      <c r="AO7" s="36">
        <v>1228</v>
      </c>
      <c r="AP7" s="36">
        <v>1157</v>
      </c>
      <c r="AQ7" s="36">
        <v>1109</v>
      </c>
      <c r="AR7" s="36">
        <v>1128</v>
      </c>
      <c r="AS7" s="36">
        <v>1224</v>
      </c>
      <c r="AT7" s="36">
        <v>1064</v>
      </c>
      <c r="AU7" s="36">
        <v>1219</v>
      </c>
      <c r="AV7" s="36">
        <v>1153</v>
      </c>
      <c r="AW7" s="36">
        <v>1195</v>
      </c>
      <c r="AX7" s="36">
        <v>1127</v>
      </c>
      <c r="AY7" s="36">
        <v>1268</v>
      </c>
      <c r="AZ7" s="36">
        <v>1184</v>
      </c>
      <c r="BA7" s="36">
        <v>1200</v>
      </c>
      <c r="BB7" s="36">
        <v>1153</v>
      </c>
      <c r="BC7" s="36">
        <v>1111</v>
      </c>
      <c r="BD7" s="31"/>
      <c r="BE7" s="36">
        <v>1149</v>
      </c>
      <c r="BF7" s="36">
        <v>1180</v>
      </c>
      <c r="BG7" s="36">
        <v>1169</v>
      </c>
      <c r="BH7" s="36">
        <v>1204</v>
      </c>
      <c r="BI7" s="36">
        <v>1236</v>
      </c>
      <c r="BJ7" s="36">
        <v>1224</v>
      </c>
      <c r="BK7" s="35">
        <v>1153</v>
      </c>
      <c r="BL7" s="35">
        <v>1143</v>
      </c>
      <c r="BM7" s="35">
        <v>1162</v>
      </c>
      <c r="BN7" s="35">
        <v>1145</v>
      </c>
      <c r="BO7" s="35">
        <v>1131</v>
      </c>
      <c r="BP7" s="35">
        <v>1187</v>
      </c>
      <c r="BQ7" s="35">
        <v>1178</v>
      </c>
      <c r="BR7" s="35">
        <v>1172</v>
      </c>
      <c r="BS7" s="35">
        <v>1230</v>
      </c>
      <c r="BT7" s="35">
        <v>1225</v>
      </c>
      <c r="BU7" s="35">
        <v>1140</v>
      </c>
      <c r="BV7" s="35">
        <v>1153</v>
      </c>
      <c r="BW7" s="35">
        <v>1085</v>
      </c>
      <c r="BX7" s="35">
        <v>1200</v>
      </c>
      <c r="BY7" s="35">
        <v>1139</v>
      </c>
      <c r="BZ7" s="35">
        <v>1155</v>
      </c>
      <c r="CA7" s="35"/>
      <c r="CB7" s="35"/>
      <c r="CC7" s="35">
        <v>1164</v>
      </c>
      <c r="CD7" s="35">
        <v>1221</v>
      </c>
      <c r="CE7" s="35">
        <v>1129</v>
      </c>
      <c r="CF7" s="35">
        <v>1188</v>
      </c>
      <c r="CG7" s="35">
        <v>1113</v>
      </c>
      <c r="CH7" s="35">
        <v>1150</v>
      </c>
      <c r="CI7" s="20">
        <v>1026</v>
      </c>
      <c r="CJ7" s="20">
        <v>1183</v>
      </c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3" customFormat="1" ht="18.75" customHeight="1">
      <c r="A8" s="8">
        <v>5</v>
      </c>
      <c r="B8" s="9" t="s">
        <v>0</v>
      </c>
      <c r="C8" s="9" t="s">
        <v>35</v>
      </c>
      <c r="D8" s="10" t="s">
        <v>25</v>
      </c>
      <c r="E8" s="11">
        <v>105.35373134328358</v>
      </c>
      <c r="F8" s="25">
        <f>AVERAGE(N8:IV8)/10</f>
        <v>98.26153846153846</v>
      </c>
      <c r="G8" s="31">
        <f>SUM(N8:IV8)</f>
        <v>25548</v>
      </c>
      <c r="H8" s="10">
        <f>COUNTA(N8:IV8)</f>
        <v>26</v>
      </c>
      <c r="I8" s="11">
        <f>F8-E8</f>
        <v>-7.09219288174512</v>
      </c>
      <c r="J8" s="31">
        <f>MAX(AJ8:GC8)</f>
        <v>1083</v>
      </c>
      <c r="K8" s="10">
        <f>MAX(L8:N8)</f>
        <v>2057</v>
      </c>
      <c r="L8" s="10">
        <f>MAX(BP8+BQ8,BR8+BS8,BT8+BU8,BV8+BW8,BX8+BY8,BZ8+CA8,CB8+CC8,CD8+CE8,CF8+CG8,CH8+CI8,CJ8+CK8,CL8+CM8,CN8+CO8,CP8+CQ8,CR8+CS8,CT8+CU8,CV8+CW8,CX8+CY8,CZ8+DA8,DB8+DC8,DD8+DE8,DF8+DG8,DH8+DI8,DJ8+DK8)</f>
        <v>2057</v>
      </c>
      <c r="M8" s="31">
        <f>MAX(N8+O8,AH8+AI8,AJ8+AK8,AL8+AM8,AN8+AO8,AP8+AQ8,AR8+AS8,AT8+AU8,AV8+AW8,AX8+AY8,AZ8+BA8,BB8+BC8,BD8+BE8,BF8+BG8,BH8+BI8,BJ8+BK8,BL8+BM8,BN8+BO8)</f>
        <v>1926</v>
      </c>
      <c r="N8" s="31"/>
      <c r="O8" s="31"/>
      <c r="P8" s="36"/>
      <c r="Q8" s="36"/>
      <c r="R8" s="36">
        <v>969</v>
      </c>
      <c r="S8" s="36"/>
      <c r="T8" s="36">
        <v>910</v>
      </c>
      <c r="U8" s="36">
        <v>1006</v>
      </c>
      <c r="V8" s="36">
        <v>1001</v>
      </c>
      <c r="W8" s="36">
        <v>980</v>
      </c>
      <c r="X8" s="36"/>
      <c r="Y8" s="36"/>
      <c r="Z8" s="36">
        <v>953</v>
      </c>
      <c r="AA8" s="36">
        <v>937</v>
      </c>
      <c r="AB8" s="36">
        <v>1005</v>
      </c>
      <c r="AC8" s="36">
        <v>1006</v>
      </c>
      <c r="AD8" s="36">
        <v>930</v>
      </c>
      <c r="AE8" s="36">
        <v>1033</v>
      </c>
      <c r="AF8" s="36"/>
      <c r="AG8" s="36"/>
      <c r="AH8" s="36">
        <v>967</v>
      </c>
      <c r="AI8" s="36"/>
      <c r="AJ8" s="36">
        <v>903</v>
      </c>
      <c r="AK8" s="36">
        <v>907</v>
      </c>
      <c r="AL8" s="36">
        <v>895</v>
      </c>
      <c r="AM8" s="36"/>
      <c r="AN8" s="36">
        <v>980</v>
      </c>
      <c r="AO8" s="36"/>
      <c r="AP8" s="36">
        <v>945</v>
      </c>
      <c r="AQ8" s="36"/>
      <c r="AR8" s="36">
        <v>930</v>
      </c>
      <c r="AS8" s="36">
        <v>996</v>
      </c>
      <c r="AT8" s="36">
        <v>1027</v>
      </c>
      <c r="AU8" s="36"/>
      <c r="AV8" s="36"/>
      <c r="AW8" s="36"/>
      <c r="AX8" s="36"/>
      <c r="AY8" s="36"/>
      <c r="AZ8" s="36"/>
      <c r="BA8" s="36"/>
      <c r="BB8" s="36"/>
      <c r="BC8" s="36"/>
      <c r="BD8" s="31"/>
      <c r="BE8" s="36"/>
      <c r="BF8" s="36"/>
      <c r="BG8" s="36"/>
      <c r="BH8" s="36"/>
      <c r="BI8" s="36"/>
      <c r="BJ8" s="36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>
        <v>1071</v>
      </c>
      <c r="CD8" s="35">
        <v>1025</v>
      </c>
      <c r="CE8" s="35">
        <v>1032</v>
      </c>
      <c r="CF8" s="35">
        <v>1020</v>
      </c>
      <c r="CG8" s="35">
        <v>1037</v>
      </c>
      <c r="CH8" s="35">
        <v>1083</v>
      </c>
      <c r="CI8" s="20"/>
      <c r="CJ8" s="20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3" customFormat="1" ht="18.75" customHeight="1">
      <c r="A9" s="8">
        <v>6</v>
      </c>
      <c r="B9" s="9" t="s">
        <v>0</v>
      </c>
      <c r="C9" s="9" t="s">
        <v>43</v>
      </c>
      <c r="D9" s="10"/>
      <c r="E9" s="11"/>
      <c r="F9" s="25">
        <f>AVERAGE(N9:IV9)/10</f>
        <v>96.21851851851852</v>
      </c>
      <c r="G9" s="31">
        <f>SUM(N9:IV9)</f>
        <v>25979</v>
      </c>
      <c r="H9" s="10">
        <f>COUNTA(N9:IV9)</f>
        <v>27</v>
      </c>
      <c r="I9" s="11">
        <f>F9-E9</f>
        <v>96.21851851851852</v>
      </c>
      <c r="J9" s="31">
        <f>MAX(AJ9:GC9)</f>
        <v>993</v>
      </c>
      <c r="K9" s="10">
        <f>MAX(L9:N9)</f>
        <v>1972</v>
      </c>
      <c r="L9" s="10">
        <f>MAX(BP9+BQ9,BR9+BS9,BT9+BU9,BV9+BW9,BX9+BY9,BZ9+CA9,CB9+CC9,CD9+CE9,CF9+CG9,CH9+CI9,CJ9+CK9,CL9+CM9,CN9+CO9,CP9+CQ9,CR9+CS9,CT9+CU9,CV9+CW9,CX9+CY9,CZ9+DA9,DB9+DC9,DD9+DE9,DF9+DG9,DH9+DI9,DJ9+DK9)</f>
        <v>0</v>
      </c>
      <c r="M9" s="31">
        <f>MAX(N9+O9,AH9+AI9,AJ9+AK9,AL9+AM9,AN9+AO9,AP9+AQ9,AR9+AS9,AT9+AU9,AV9+AW9,AX9+AY9,AZ9+BA9,BB9+BC9,BD9+BE9,BF9+BG9,BH9+BI9,BJ9+BK9,BL9+BM9,BN9+BO9)</f>
        <v>1972</v>
      </c>
      <c r="N9" s="31"/>
      <c r="O9" s="31"/>
      <c r="P9" s="36"/>
      <c r="Q9" s="36"/>
      <c r="R9" s="36"/>
      <c r="S9" s="36"/>
      <c r="T9" s="36">
        <v>996</v>
      </c>
      <c r="U9" s="36">
        <v>1038</v>
      </c>
      <c r="V9" s="36"/>
      <c r="W9" s="36"/>
      <c r="X9" s="36"/>
      <c r="Y9" s="36"/>
      <c r="Z9" s="36">
        <v>1051</v>
      </c>
      <c r="AA9" s="36">
        <v>993</v>
      </c>
      <c r="AB9" s="36">
        <v>929</v>
      </c>
      <c r="AC9" s="36">
        <v>1025</v>
      </c>
      <c r="AD9" s="36"/>
      <c r="AE9" s="36"/>
      <c r="AF9" s="36"/>
      <c r="AG9" s="36"/>
      <c r="AH9" s="36"/>
      <c r="AI9" s="36"/>
      <c r="AJ9" s="36">
        <v>930</v>
      </c>
      <c r="AK9" s="36">
        <v>973</v>
      </c>
      <c r="AL9" s="36">
        <v>974</v>
      </c>
      <c r="AM9" s="36">
        <v>965</v>
      </c>
      <c r="AN9" s="36">
        <v>963</v>
      </c>
      <c r="AO9" s="36"/>
      <c r="AP9" s="36"/>
      <c r="AQ9" s="36"/>
      <c r="AR9" s="36">
        <v>939</v>
      </c>
      <c r="AS9" s="36">
        <v>958</v>
      </c>
      <c r="AT9" s="36">
        <v>942</v>
      </c>
      <c r="AU9" s="36">
        <v>946</v>
      </c>
      <c r="AV9" s="36">
        <v>918</v>
      </c>
      <c r="AW9" s="36">
        <v>970</v>
      </c>
      <c r="AX9" s="36"/>
      <c r="AY9" s="36"/>
      <c r="AZ9" s="36">
        <v>918</v>
      </c>
      <c r="BA9" s="36">
        <v>950</v>
      </c>
      <c r="BB9" s="36">
        <v>897</v>
      </c>
      <c r="BC9" s="36"/>
      <c r="BD9" s="31"/>
      <c r="BE9" s="36">
        <v>909</v>
      </c>
      <c r="BF9" s="36">
        <v>979</v>
      </c>
      <c r="BG9" s="36">
        <v>993</v>
      </c>
      <c r="BH9" s="36"/>
      <c r="BI9" s="36"/>
      <c r="BJ9" s="36"/>
      <c r="BK9" s="36">
        <v>958</v>
      </c>
      <c r="BL9" s="36">
        <v>951</v>
      </c>
      <c r="BM9" s="36">
        <v>954</v>
      </c>
      <c r="BN9" s="36">
        <v>960</v>
      </c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3" customFormat="1" ht="18.75" customHeight="1">
      <c r="A10" s="8">
        <v>7</v>
      </c>
      <c r="B10" s="9" t="s">
        <v>0</v>
      </c>
      <c r="C10" s="9" t="s">
        <v>31</v>
      </c>
      <c r="D10" s="10" t="s">
        <v>23</v>
      </c>
      <c r="E10" s="11"/>
      <c r="F10" s="25"/>
      <c r="G10" s="31">
        <f>SUM(N10:IV10)</f>
        <v>0</v>
      </c>
      <c r="H10" s="10">
        <f>COUNTA(N10:IV10)</f>
        <v>0</v>
      </c>
      <c r="I10" s="11">
        <f>F10-E10</f>
        <v>0</v>
      </c>
      <c r="J10" s="31">
        <f>MAX(AJ10:GC10)</f>
        <v>0</v>
      </c>
      <c r="K10" s="10">
        <f>MAX(L10:N10)</f>
        <v>0</v>
      </c>
      <c r="L10" s="10">
        <f>MAX(BP10+BQ10,BR10+BS10,BT10+BU10,BV10+BW10,BX10+BY10,BZ10+CA10,CB10+CC10,CD10+CE10,CF10+CG10,CH10+CI10,CJ10+CK10,CL10+CM10,CN10+CO10,CP10+CQ10,CR10+CS10,CT10+CU10,CV10+CW10,CX10+CY10,CZ10+DA10,DB10+DC10,DD10+DE10,DF10+DG10,DH10+DI10,DJ10+DK10)</f>
        <v>0</v>
      </c>
      <c r="M10" s="31">
        <f>MAX(N10+O10,AH10+AI10,AJ10+AK10,AL10+AM10,AN10+AO10,AP10+AQ10,AR10+AS10,AT10+AU10,AV10+AW10,AX10+AY10,AZ10+BA10,BB10+BC10,BD10+BE10,BF10+BG10,BH10+BI10,BJ10+BK10,BL10+BM10,BN10+BO10)</f>
        <v>0</v>
      </c>
      <c r="N10" s="31"/>
      <c r="O10" s="31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1"/>
      <c r="BE10" s="36"/>
      <c r="BF10" s="36"/>
      <c r="BG10" s="36"/>
      <c r="BH10" s="36"/>
      <c r="BI10" s="36"/>
      <c r="BJ10" s="36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20"/>
      <c r="CJ10" s="20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3" customFormat="1" ht="18.75" customHeight="1">
      <c r="A11" s="8"/>
      <c r="B11" s="9"/>
      <c r="C11" s="9"/>
      <c r="D11" s="10"/>
      <c r="E11" s="11"/>
      <c r="F11" s="25"/>
      <c r="G11" s="10"/>
      <c r="H11" s="10"/>
      <c r="I11" s="11"/>
      <c r="J11" s="31"/>
      <c r="K11" s="10"/>
      <c r="L11" s="10"/>
      <c r="M11" s="31"/>
      <c r="N11" s="31"/>
      <c r="O11" s="31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1"/>
      <c r="BE11" s="36"/>
      <c r="BF11" s="36"/>
      <c r="BG11" s="36"/>
      <c r="BH11" s="36"/>
      <c r="BI11" s="36"/>
      <c r="BJ11" s="36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20"/>
      <c r="CJ11" s="20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3" customFormat="1" ht="18.75" customHeight="1">
      <c r="A12" s="8"/>
      <c r="B12" s="9"/>
      <c r="C12" s="9"/>
      <c r="D12" s="10"/>
      <c r="E12" s="11"/>
      <c r="F12" s="13"/>
      <c r="G12" s="10"/>
      <c r="H12" s="10"/>
      <c r="I12" s="11"/>
      <c r="J12" s="31"/>
      <c r="K12" s="10"/>
      <c r="L12" s="10"/>
      <c r="M12" s="31"/>
      <c r="N12" s="31"/>
      <c r="O12" s="31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1"/>
      <c r="BE12" s="36"/>
      <c r="BF12" s="36"/>
      <c r="BG12" s="36"/>
      <c r="BH12" s="36"/>
      <c r="BI12" s="36"/>
      <c r="BJ12" s="36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20"/>
      <c r="CJ12" s="20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3" customFormat="1" ht="18.75" customHeight="1">
      <c r="A13" s="15"/>
      <c r="B13" s="9"/>
      <c r="C13" s="9"/>
      <c r="D13" s="10"/>
      <c r="E13" s="13"/>
      <c r="F13" s="13"/>
      <c r="G13" s="10"/>
      <c r="H13" s="10"/>
      <c r="I13" s="11"/>
      <c r="J13" s="31"/>
      <c r="K13" s="10"/>
      <c r="L13" s="10"/>
      <c r="M13" s="31"/>
      <c r="N13" s="31"/>
      <c r="O13" s="31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1"/>
      <c r="BE13" s="36"/>
      <c r="BF13" s="36"/>
      <c r="BG13" s="36"/>
      <c r="BH13" s="36"/>
      <c r="BI13" s="36"/>
      <c r="BJ13" s="36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20"/>
      <c r="CJ13" s="20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3" customFormat="1" ht="18.75" customHeight="1">
      <c r="A14" s="41" t="s">
        <v>3</v>
      </c>
      <c r="B14" s="41"/>
      <c r="C14" s="41"/>
      <c r="D14" s="41"/>
      <c r="E14" s="11">
        <f>AVERAGE(E4:E13)</f>
        <v>126.23236617913776</v>
      </c>
      <c r="F14" s="11">
        <f>AVERAGE(F4:F13)</f>
        <v>115.85556150319847</v>
      </c>
      <c r="G14" s="10">
        <f>SUM(G4:G13)</f>
        <v>345871</v>
      </c>
      <c r="H14" s="10">
        <f>SUM(H4:H13)</f>
        <v>287</v>
      </c>
      <c r="I14" s="24"/>
      <c r="J14" s="32"/>
      <c r="K14" s="10"/>
      <c r="L14" s="10"/>
      <c r="M14" s="31"/>
      <c r="N14" s="31"/>
      <c r="O14" s="31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1"/>
      <c r="BE14" s="36"/>
      <c r="BF14" s="36"/>
      <c r="BG14" s="36"/>
      <c r="BH14" s="36"/>
      <c r="BI14" s="36"/>
      <c r="BJ14" s="36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20"/>
      <c r="CJ14" s="20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3" customFormat="1" ht="18.75" customHeight="1">
      <c r="A15" s="17"/>
      <c r="B15" s="17"/>
      <c r="C15" s="17"/>
      <c r="D15" s="17"/>
      <c r="E15" s="11"/>
      <c r="F15" s="24"/>
      <c r="G15" s="29"/>
      <c r="H15" s="10"/>
      <c r="I15" s="24"/>
      <c r="J15" s="32"/>
      <c r="K15" s="10"/>
      <c r="L15" s="10"/>
      <c r="M15" s="31"/>
      <c r="N15" s="31"/>
      <c r="O15" s="31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1"/>
      <c r="BE15" s="36"/>
      <c r="BF15" s="36"/>
      <c r="BG15" s="36"/>
      <c r="BH15" s="36"/>
      <c r="BI15" s="36"/>
      <c r="BJ15" s="36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20"/>
      <c r="CJ15" s="20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20"/>
      <c r="CV15" s="20"/>
      <c r="CW15" s="20"/>
      <c r="CX15" s="20"/>
      <c r="CY15" s="20"/>
      <c r="CZ15" s="20"/>
      <c r="DA15" s="20"/>
      <c r="DB15" s="20"/>
      <c r="DC15" s="20"/>
      <c r="DD15" s="23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3" customFormat="1" ht="18.75" customHeight="1">
      <c r="A16" s="17"/>
      <c r="B16" s="17"/>
      <c r="C16" s="17"/>
      <c r="D16" s="17"/>
      <c r="E16" s="11"/>
      <c r="F16" s="24"/>
      <c r="G16" s="29"/>
      <c r="H16" s="10"/>
      <c r="I16" s="24"/>
      <c r="J16" s="32"/>
      <c r="K16" s="10"/>
      <c r="L16" s="10"/>
      <c r="M16" s="31"/>
      <c r="N16" s="31"/>
      <c r="O16" s="31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1"/>
      <c r="BE16" s="36"/>
      <c r="BF16" s="36"/>
      <c r="BG16" s="36"/>
      <c r="BH16" s="36"/>
      <c r="BI16" s="36"/>
      <c r="BJ16" s="36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20"/>
      <c r="CJ16" s="20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3" customFormat="1" ht="18.75" customHeight="1">
      <c r="A17" s="15"/>
      <c r="B17" s="9"/>
      <c r="C17" s="9"/>
      <c r="D17" s="10"/>
      <c r="E17" s="11"/>
      <c r="F17" s="24"/>
      <c r="G17" s="29"/>
      <c r="H17" s="10"/>
      <c r="I17" s="11"/>
      <c r="J17" s="31"/>
      <c r="K17" s="10"/>
      <c r="L17" s="10"/>
      <c r="M17" s="31"/>
      <c r="N17" s="31"/>
      <c r="O17" s="31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1"/>
      <c r="BE17" s="36"/>
      <c r="BF17" s="36"/>
      <c r="BG17" s="36"/>
      <c r="BH17" s="36"/>
      <c r="BI17" s="36"/>
      <c r="BJ17" s="36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20"/>
      <c r="CJ17" s="20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3" customFormat="1" ht="18.75" customHeight="1">
      <c r="A18" s="15">
        <v>1</v>
      </c>
      <c r="B18" s="9" t="s">
        <v>4</v>
      </c>
      <c r="C18" s="9" t="s">
        <v>5</v>
      </c>
      <c r="D18" s="10" t="s">
        <v>23</v>
      </c>
      <c r="E18" s="11">
        <v>139.6123076923077</v>
      </c>
      <c r="F18" s="11">
        <f>AVERAGE(N18:IV18)/10</f>
        <v>134.02033898305086</v>
      </c>
      <c r="G18" s="31">
        <f>SUM(N18:IV18)</f>
        <v>79072</v>
      </c>
      <c r="H18" s="10">
        <f>COUNTA(N18:IV18)</f>
        <v>59</v>
      </c>
      <c r="I18" s="11">
        <f>F18-E18</f>
        <v>-5.591968709256832</v>
      </c>
      <c r="J18" s="31">
        <f>MAX(AJ18:GC18)</f>
        <v>1396</v>
      </c>
      <c r="K18" s="10">
        <f>MAX(L18:N18)</f>
        <v>2751</v>
      </c>
      <c r="L18" s="10">
        <f>MAX(BP18+BQ18,BR18+BS18,BT18+BU18,BV18+BW18,BX18+BY18,BZ18+CA18,CB18+CC18,CD18+CE18,CF18+CG18,CH18+CI18,CJ18+CK18,CL18+CM18,CN18+CO18,CP18+CQ18,CR18+CS18,CT18+CU18,CV18+CW18,CX18+CY18,CZ18+DA18,DB18+DC18,DD18+DE18,DF18+DG18,DH18+DI18,DJ18+DK18)</f>
        <v>2751</v>
      </c>
      <c r="M18" s="31">
        <f>MAX(N18+O18,AH18+AI18,AJ18+AK18,AL18+AM18,AN18+AO18,AP18+AQ18,AR18+AS18,AT18+AU18,AV18+AW18,AX18+AY18,AZ18+BA18,BB18+BC18,BD18+BE18,BF18+BG18,BH18+BI18,BJ18+BK18,BL18+BM18,BN18+BO18)</f>
        <v>2747</v>
      </c>
      <c r="N18" s="31"/>
      <c r="O18" s="31"/>
      <c r="P18" s="36"/>
      <c r="Q18" s="36"/>
      <c r="R18" s="36">
        <v>1305</v>
      </c>
      <c r="S18" s="36"/>
      <c r="T18" s="36">
        <v>1360</v>
      </c>
      <c r="U18" s="36">
        <v>1330</v>
      </c>
      <c r="V18" s="36"/>
      <c r="W18" s="36"/>
      <c r="X18" s="36">
        <v>1348</v>
      </c>
      <c r="Y18" s="36">
        <v>1323</v>
      </c>
      <c r="Z18" s="36">
        <v>1324</v>
      </c>
      <c r="AA18" s="36">
        <v>1277</v>
      </c>
      <c r="AB18" s="36">
        <v>1367</v>
      </c>
      <c r="AC18" s="36">
        <v>1301</v>
      </c>
      <c r="AD18" s="36">
        <v>1293</v>
      </c>
      <c r="AE18" s="36">
        <v>1354</v>
      </c>
      <c r="AF18" s="36">
        <v>1300</v>
      </c>
      <c r="AG18" s="36">
        <v>1374</v>
      </c>
      <c r="AH18" s="36">
        <v>1352</v>
      </c>
      <c r="AI18" s="36">
        <v>1380</v>
      </c>
      <c r="AJ18" s="36">
        <v>1354</v>
      </c>
      <c r="AK18" s="36"/>
      <c r="AL18" s="36">
        <v>1239</v>
      </c>
      <c r="AM18" s="36">
        <v>1316</v>
      </c>
      <c r="AN18" s="36">
        <v>1297</v>
      </c>
      <c r="AO18" s="36">
        <v>1383</v>
      </c>
      <c r="AP18" s="36">
        <v>1392</v>
      </c>
      <c r="AQ18" s="36">
        <v>1343</v>
      </c>
      <c r="AR18" s="36">
        <v>1358</v>
      </c>
      <c r="AS18" s="36">
        <v>1375</v>
      </c>
      <c r="AT18" s="36">
        <v>1343</v>
      </c>
      <c r="AU18" s="36">
        <v>1375</v>
      </c>
      <c r="AV18" s="36">
        <v>1353</v>
      </c>
      <c r="AW18" s="36">
        <v>1394</v>
      </c>
      <c r="AX18" s="36">
        <v>1282</v>
      </c>
      <c r="AY18" s="36">
        <v>1380</v>
      </c>
      <c r="AZ18" s="36">
        <v>1308</v>
      </c>
      <c r="BA18" s="36"/>
      <c r="BB18" s="36">
        <v>1339</v>
      </c>
      <c r="BC18" s="36">
        <v>1350</v>
      </c>
      <c r="BD18" s="31"/>
      <c r="BE18" s="36">
        <v>1354</v>
      </c>
      <c r="BF18" s="36">
        <v>1352</v>
      </c>
      <c r="BG18" s="36">
        <v>1286</v>
      </c>
      <c r="BH18" s="36">
        <v>1396</v>
      </c>
      <c r="BI18" s="36">
        <v>1321</v>
      </c>
      <c r="BJ18" s="36">
        <v>1352</v>
      </c>
      <c r="BK18" s="35"/>
      <c r="BL18" s="35"/>
      <c r="BM18" s="35">
        <v>1311</v>
      </c>
      <c r="BN18" s="35"/>
      <c r="BO18" s="35">
        <v>1321</v>
      </c>
      <c r="BP18" s="35">
        <v>1317</v>
      </c>
      <c r="BQ18" s="35">
        <v>1313</v>
      </c>
      <c r="BR18" s="35">
        <v>1340</v>
      </c>
      <c r="BS18" s="35">
        <v>1277</v>
      </c>
      <c r="BT18" s="35">
        <v>1377</v>
      </c>
      <c r="BU18" s="35">
        <v>1368</v>
      </c>
      <c r="BV18" s="35">
        <v>1335</v>
      </c>
      <c r="BW18" s="35">
        <v>1373</v>
      </c>
      <c r="BX18" s="35">
        <v>1359</v>
      </c>
      <c r="BY18" s="35">
        <v>1392</v>
      </c>
      <c r="BZ18" s="35">
        <v>1290</v>
      </c>
      <c r="CA18" s="35">
        <v>1386</v>
      </c>
      <c r="CB18" s="35">
        <v>1356</v>
      </c>
      <c r="CC18" s="35"/>
      <c r="CD18" s="35"/>
      <c r="CE18" s="35">
        <v>1369</v>
      </c>
      <c r="CF18" s="35">
        <v>1336</v>
      </c>
      <c r="CG18" s="35">
        <v>1368</v>
      </c>
      <c r="CH18" s="35"/>
      <c r="CI18" s="20">
        <v>1314</v>
      </c>
      <c r="CJ18" s="20">
        <v>1340</v>
      </c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3" customFormat="1" ht="18.75" customHeight="1">
      <c r="A19" s="15">
        <v>2</v>
      </c>
      <c r="B19" s="9" t="s">
        <v>4</v>
      </c>
      <c r="C19" s="9" t="s">
        <v>6</v>
      </c>
      <c r="D19" s="10" t="s">
        <v>23</v>
      </c>
      <c r="E19" s="11">
        <v>132.78833333333336</v>
      </c>
      <c r="F19" s="11">
        <f>AVERAGE(N19:IV19)/10</f>
        <v>127.32372881355931</v>
      </c>
      <c r="G19" s="31">
        <f>SUM(N19:IV19)</f>
        <v>75121</v>
      </c>
      <c r="H19" s="10">
        <f>COUNTA(N19:IV19)</f>
        <v>59</v>
      </c>
      <c r="I19" s="11">
        <f>F19-E19</f>
        <v>-5.464604519774042</v>
      </c>
      <c r="J19" s="31">
        <f>MAX(AJ19:GC19)</f>
        <v>1392</v>
      </c>
      <c r="K19" s="10">
        <f>MAX(L19:N19)</f>
        <v>2624</v>
      </c>
      <c r="L19" s="10">
        <f>MAX(BP19+BQ19,BR19+BS19,BT19+BU19,BV19+BW19,BX19+BY19,BZ19+CA19,CB19+CC19,CD19+CE19,CF19+CG19,CH19+CI19,CJ19+CK19,CL19+CM19,CN19+CO19,CP19+CQ19,CR19+CS19,CT19+CU19,CV19+CW19,CX19+CY19,CZ19+DA19,DB19+DC19,DD19+DE19,DF19+DG19,DH19+DI19,DJ19+DK19)</f>
        <v>2620</v>
      </c>
      <c r="M19" s="31">
        <f>MAX(N19+O19,AH19+AI19,AJ19+AK19,AL19+AM19,AN19+AO19,AP19+AQ19,AR19+AS19,AT19+AU19,AV19+AW19,AX19+AY19,AZ19+BA19,BB19+BC19,BD19+BE19,BF19+BG19,BH19+BI19,BJ19+BK19,BL19+BM19,BN19+BO19)</f>
        <v>2624</v>
      </c>
      <c r="N19" s="31"/>
      <c r="O19" s="31"/>
      <c r="P19" s="36"/>
      <c r="Q19" s="36"/>
      <c r="R19" s="36">
        <v>1298</v>
      </c>
      <c r="S19" s="36"/>
      <c r="T19" s="36">
        <v>1199</v>
      </c>
      <c r="U19" s="36">
        <v>1308</v>
      </c>
      <c r="V19" s="36">
        <v>1270</v>
      </c>
      <c r="W19" s="36">
        <v>1266</v>
      </c>
      <c r="X19" s="36"/>
      <c r="Y19" s="36"/>
      <c r="Z19" s="36">
        <v>1248</v>
      </c>
      <c r="AA19" s="36">
        <v>1303</v>
      </c>
      <c r="AB19" s="36">
        <v>1256</v>
      </c>
      <c r="AC19" s="36">
        <v>1239</v>
      </c>
      <c r="AD19" s="36">
        <v>1251</v>
      </c>
      <c r="AE19" s="36"/>
      <c r="AF19" s="36">
        <v>1274</v>
      </c>
      <c r="AG19" s="36">
        <v>1343</v>
      </c>
      <c r="AH19" s="36">
        <v>1335</v>
      </c>
      <c r="AI19" s="36">
        <v>1289</v>
      </c>
      <c r="AJ19" s="36">
        <v>1279</v>
      </c>
      <c r="AK19" s="36"/>
      <c r="AL19" s="36">
        <v>1215</v>
      </c>
      <c r="AM19" s="36">
        <v>1274</v>
      </c>
      <c r="AN19" s="36">
        <v>1265</v>
      </c>
      <c r="AO19" s="36">
        <v>1273</v>
      </c>
      <c r="AP19" s="36">
        <v>1243</v>
      </c>
      <c r="AQ19" s="36">
        <v>1240</v>
      </c>
      <c r="AR19" s="36">
        <v>1194</v>
      </c>
      <c r="AS19" s="36"/>
      <c r="AT19" s="36">
        <v>1286</v>
      </c>
      <c r="AU19" s="36"/>
      <c r="AV19" s="36">
        <v>1280</v>
      </c>
      <c r="AW19" s="36">
        <v>1292</v>
      </c>
      <c r="AX19" s="36">
        <v>1224</v>
      </c>
      <c r="AY19" s="36">
        <v>1265</v>
      </c>
      <c r="AZ19" s="36">
        <v>1296</v>
      </c>
      <c r="BA19" s="36"/>
      <c r="BB19" s="36">
        <v>1277</v>
      </c>
      <c r="BC19" s="36">
        <v>1328</v>
      </c>
      <c r="BD19" s="31"/>
      <c r="BE19" s="36">
        <v>1281</v>
      </c>
      <c r="BF19" s="36">
        <v>1325</v>
      </c>
      <c r="BG19" s="36">
        <v>1291</v>
      </c>
      <c r="BH19" s="36">
        <v>1241</v>
      </c>
      <c r="BI19" s="36">
        <v>1272</v>
      </c>
      <c r="BJ19" s="36">
        <v>1285</v>
      </c>
      <c r="BK19" s="35">
        <v>1282</v>
      </c>
      <c r="BL19" s="35">
        <v>1281</v>
      </c>
      <c r="BM19" s="35">
        <v>1239</v>
      </c>
      <c r="BN19" s="35">
        <v>1296</v>
      </c>
      <c r="BO19" s="35">
        <v>1185</v>
      </c>
      <c r="BP19" s="35">
        <v>1392</v>
      </c>
      <c r="BQ19" s="35">
        <v>1210</v>
      </c>
      <c r="BR19" s="35">
        <v>1282</v>
      </c>
      <c r="BS19" s="35">
        <v>1305</v>
      </c>
      <c r="BT19" s="35">
        <v>1314</v>
      </c>
      <c r="BU19" s="35">
        <v>1210</v>
      </c>
      <c r="BV19" s="35">
        <v>1339</v>
      </c>
      <c r="BW19" s="35">
        <v>1256</v>
      </c>
      <c r="BX19" s="35">
        <v>1317</v>
      </c>
      <c r="BY19" s="35">
        <v>1303</v>
      </c>
      <c r="BZ19" s="35">
        <v>1274</v>
      </c>
      <c r="CA19" s="35"/>
      <c r="CB19" s="35"/>
      <c r="CC19" s="35">
        <v>1247</v>
      </c>
      <c r="CD19" s="35">
        <v>1227</v>
      </c>
      <c r="CE19" s="35">
        <v>1237</v>
      </c>
      <c r="CF19" s="35">
        <v>1225</v>
      </c>
      <c r="CG19" s="35">
        <v>1302</v>
      </c>
      <c r="CH19" s="35"/>
      <c r="CI19" s="20">
        <v>1280</v>
      </c>
      <c r="CJ19" s="20">
        <v>1313</v>
      </c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3" customFormat="1" ht="18.75" customHeight="1">
      <c r="A20" s="15">
        <v>3</v>
      </c>
      <c r="B20" s="9" t="s">
        <v>4</v>
      </c>
      <c r="C20" s="9" t="s">
        <v>32</v>
      </c>
      <c r="D20" s="10" t="s">
        <v>26</v>
      </c>
      <c r="E20" s="11">
        <v>128.17536231884057</v>
      </c>
      <c r="F20" s="11">
        <f>AVERAGE(N20:IV20)/10</f>
        <v>120.59701492537313</v>
      </c>
      <c r="G20" s="31">
        <f>SUM(N20:IV20)</f>
        <v>80800</v>
      </c>
      <c r="H20" s="10">
        <f>COUNTA(N20:IV20)</f>
        <v>67</v>
      </c>
      <c r="I20" s="11">
        <f>F20-E20</f>
        <v>-7.578347393467439</v>
      </c>
      <c r="J20" s="31">
        <f>MAX(AJ20:GC20)</f>
        <v>1308</v>
      </c>
      <c r="K20" s="10">
        <f>MAX(L20:N20)</f>
        <v>2532</v>
      </c>
      <c r="L20" s="10">
        <f>MAX(BP20+BQ20,BR20+BS20,BT20+BU20,BV20+BW20,BX20+BY20,BZ20+CA20,CB20+CC20,CD20+CE20,CF20+CG20,CH20+CI20,CJ20+CK20,CL20+CM20,CN20+CO20,CP20+CQ20,CR20+CS20,CT20+CU20,CV20+CW20,CX20+CY20,CZ20+DA20,DB20+DC20,DD20+DE20,DF20+DG20,DH20+DI20,DJ20+DK20)</f>
        <v>2532</v>
      </c>
      <c r="M20" s="31">
        <f>MAX(N20+O20,AH20+AI20,AJ20+AK20,AL20+AM20,AN20+AO20,AP20+AQ20,AR20+AS20,AT20+AU20,AV20+AW20,AX20+AY20,AZ20+BA20,BB20+BC20,BD20+BE20,BF20+BG20,BH20+BI20,BJ20+BK20,BL20+BM20,BN20+BO20)</f>
        <v>2492</v>
      </c>
      <c r="N20" s="31"/>
      <c r="O20" s="31"/>
      <c r="P20" s="36"/>
      <c r="Q20" s="36"/>
      <c r="R20" s="36">
        <v>1181</v>
      </c>
      <c r="S20" s="36"/>
      <c r="T20" s="36">
        <v>1026</v>
      </c>
      <c r="U20" s="36">
        <v>1197</v>
      </c>
      <c r="V20" s="36">
        <v>1242</v>
      </c>
      <c r="W20" s="36">
        <v>1195</v>
      </c>
      <c r="X20" s="36">
        <v>1211</v>
      </c>
      <c r="Y20" s="36">
        <v>1211</v>
      </c>
      <c r="Z20" s="36">
        <v>1210</v>
      </c>
      <c r="AA20" s="36">
        <v>1222</v>
      </c>
      <c r="AB20" s="36">
        <v>1246</v>
      </c>
      <c r="AC20" s="36">
        <v>1220</v>
      </c>
      <c r="AD20" s="36">
        <v>1268</v>
      </c>
      <c r="AE20" s="36">
        <v>1244</v>
      </c>
      <c r="AF20" s="36">
        <v>1208</v>
      </c>
      <c r="AG20" s="36">
        <v>1172</v>
      </c>
      <c r="AH20" s="36">
        <v>1168</v>
      </c>
      <c r="AI20" s="36">
        <v>1180</v>
      </c>
      <c r="AJ20" s="36">
        <v>1205</v>
      </c>
      <c r="AK20" s="36">
        <v>1191</v>
      </c>
      <c r="AL20" s="36">
        <v>1196</v>
      </c>
      <c r="AM20" s="36">
        <v>1209</v>
      </c>
      <c r="AN20" s="36">
        <v>1188</v>
      </c>
      <c r="AO20" s="36">
        <v>1243</v>
      </c>
      <c r="AP20" s="36">
        <v>1245</v>
      </c>
      <c r="AQ20" s="36">
        <v>1247</v>
      </c>
      <c r="AR20" s="36">
        <v>1174</v>
      </c>
      <c r="AS20" s="36">
        <v>1229</v>
      </c>
      <c r="AT20" s="36">
        <v>1199</v>
      </c>
      <c r="AU20" s="36">
        <v>1271</v>
      </c>
      <c r="AV20" s="36">
        <v>1218</v>
      </c>
      <c r="AW20" s="36">
        <v>1208</v>
      </c>
      <c r="AX20" s="36">
        <v>1189</v>
      </c>
      <c r="AY20" s="36">
        <v>1211</v>
      </c>
      <c r="AZ20" s="36">
        <v>1181</v>
      </c>
      <c r="BA20" s="36">
        <v>1184</v>
      </c>
      <c r="BB20" s="36">
        <v>1192</v>
      </c>
      <c r="BC20" s="36">
        <v>1248</v>
      </c>
      <c r="BD20" s="31"/>
      <c r="BE20" s="36">
        <v>1143</v>
      </c>
      <c r="BF20" s="36">
        <v>1132</v>
      </c>
      <c r="BG20" s="36">
        <v>1180</v>
      </c>
      <c r="BH20" s="36">
        <v>1234</v>
      </c>
      <c r="BI20" s="36">
        <v>1182</v>
      </c>
      <c r="BJ20" s="36">
        <v>1217</v>
      </c>
      <c r="BK20" s="35">
        <v>1235</v>
      </c>
      <c r="BL20" s="35">
        <v>1191</v>
      </c>
      <c r="BM20" s="35">
        <v>1177</v>
      </c>
      <c r="BN20" s="35">
        <v>1245</v>
      </c>
      <c r="BO20" s="35">
        <v>1226</v>
      </c>
      <c r="BP20" s="35">
        <v>1201</v>
      </c>
      <c r="BQ20" s="35"/>
      <c r="BR20" s="35"/>
      <c r="BS20" s="35">
        <v>1232</v>
      </c>
      <c r="BT20" s="35">
        <v>1289</v>
      </c>
      <c r="BU20" s="35">
        <v>1243</v>
      </c>
      <c r="BV20" s="35">
        <v>1191</v>
      </c>
      <c r="BW20" s="35">
        <v>1213</v>
      </c>
      <c r="BX20" s="35">
        <v>1137</v>
      </c>
      <c r="BY20" s="35">
        <v>1257</v>
      </c>
      <c r="BZ20" s="35">
        <v>1308</v>
      </c>
      <c r="CA20" s="35">
        <v>1169</v>
      </c>
      <c r="CB20" s="35">
        <v>1220</v>
      </c>
      <c r="CC20" s="35">
        <v>1208</v>
      </c>
      <c r="CD20" s="35">
        <v>1226</v>
      </c>
      <c r="CE20" s="35">
        <v>1134</v>
      </c>
      <c r="CF20" s="35">
        <v>1208</v>
      </c>
      <c r="CG20" s="35">
        <v>1217</v>
      </c>
      <c r="CH20" s="35">
        <v>1231</v>
      </c>
      <c r="CI20" s="20">
        <v>1148</v>
      </c>
      <c r="CJ20" s="20">
        <v>1177</v>
      </c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3" customFormat="1" ht="18.75" customHeight="1">
      <c r="A21" s="15">
        <v>4</v>
      </c>
      <c r="B21" s="9" t="s">
        <v>4</v>
      </c>
      <c r="C21" s="9" t="s">
        <v>10</v>
      </c>
      <c r="D21" s="10" t="s">
        <v>26</v>
      </c>
      <c r="E21" s="11">
        <v>124.09538461538462</v>
      </c>
      <c r="F21" s="11">
        <f>AVERAGE(N21:IV21)/10</f>
        <v>119.14461538461539</v>
      </c>
      <c r="G21" s="31">
        <f>SUM(N21:IV21)</f>
        <v>77444</v>
      </c>
      <c r="H21" s="10">
        <f>COUNTA(N21:IV21)</f>
        <v>65</v>
      </c>
      <c r="I21" s="11">
        <f>F21-E21</f>
        <v>-4.950769230769225</v>
      </c>
      <c r="J21" s="31">
        <f>MAX(AJ21:GC21)</f>
        <v>1296</v>
      </c>
      <c r="K21" s="10">
        <f>MAX(L21:N21)</f>
        <v>2505</v>
      </c>
      <c r="L21" s="10">
        <f>MAX(BP21+BQ21,BR21+BS21,BT21+BU21,BV21+BW21,BX21+BY21,BZ21+CA21,CB21+CC21,CD21+CE21,CF21+CG21,CH21+CI21,CJ21+CK21,CL21+CM21,CN21+CO21,CP21+CQ21,CR21+CS21,CT21+CU21,CV21+CW21,CX21+CY21,CZ21+DA21,DB21+DC21,DD21+DE21,DF21+DG21,DH21+DI21,DJ21+DK21)</f>
        <v>2505</v>
      </c>
      <c r="M21" s="31">
        <f>MAX(N21+O21,AH21+AI21,AJ21+AK21,AL21+AM21,AN21+AO21,AP21+AQ21,AR21+AS21,AT21+AU21,AV21+AW21,AX21+AY21,AZ21+BA21,BB21+BC21,BD21+BE21,BF21+BG21,BH21+BI21,BJ21+BK21,BL21+BM21,BN21+BO21)</f>
        <v>2442</v>
      </c>
      <c r="N21" s="31"/>
      <c r="O21" s="31"/>
      <c r="P21" s="36"/>
      <c r="Q21" s="36"/>
      <c r="R21" s="36">
        <v>1264</v>
      </c>
      <c r="S21" s="36"/>
      <c r="T21" s="36">
        <v>1181</v>
      </c>
      <c r="U21" s="36">
        <v>1281</v>
      </c>
      <c r="V21" s="36">
        <v>1165</v>
      </c>
      <c r="W21" s="36">
        <v>1291</v>
      </c>
      <c r="X21" s="36">
        <v>1215</v>
      </c>
      <c r="Y21" s="36">
        <v>1156</v>
      </c>
      <c r="Z21" s="36"/>
      <c r="AA21" s="36"/>
      <c r="AB21" s="36">
        <v>1179</v>
      </c>
      <c r="AC21" s="36">
        <v>1241</v>
      </c>
      <c r="AD21" s="36">
        <v>1208</v>
      </c>
      <c r="AE21" s="36">
        <v>1245</v>
      </c>
      <c r="AF21" s="36"/>
      <c r="AG21" s="36"/>
      <c r="AH21" s="36">
        <v>1224</v>
      </c>
      <c r="AI21" s="36">
        <v>1191</v>
      </c>
      <c r="AJ21" s="36">
        <v>1226</v>
      </c>
      <c r="AK21" s="36">
        <v>1172</v>
      </c>
      <c r="AL21" s="36">
        <v>1168</v>
      </c>
      <c r="AM21" s="36">
        <v>1267</v>
      </c>
      <c r="AN21" s="36">
        <v>1171</v>
      </c>
      <c r="AO21" s="36">
        <v>1126</v>
      </c>
      <c r="AP21" s="36">
        <v>1211</v>
      </c>
      <c r="AQ21" s="36">
        <v>1231</v>
      </c>
      <c r="AR21" s="36">
        <v>1151</v>
      </c>
      <c r="AS21" s="36">
        <v>1153</v>
      </c>
      <c r="AT21" s="36">
        <v>1172</v>
      </c>
      <c r="AU21" s="36">
        <v>1258</v>
      </c>
      <c r="AV21" s="36">
        <v>1209</v>
      </c>
      <c r="AW21" s="36">
        <v>1180</v>
      </c>
      <c r="AX21" s="36">
        <v>1146</v>
      </c>
      <c r="AY21" s="36">
        <v>1088</v>
      </c>
      <c r="AZ21" s="36">
        <v>1158</v>
      </c>
      <c r="BA21" s="36">
        <v>1175</v>
      </c>
      <c r="BB21" s="36">
        <v>1178</v>
      </c>
      <c r="BC21" s="36">
        <v>1207</v>
      </c>
      <c r="BD21" s="31"/>
      <c r="BE21" s="36">
        <v>1219</v>
      </c>
      <c r="BF21" s="36">
        <v>1173</v>
      </c>
      <c r="BG21" s="36">
        <v>1165</v>
      </c>
      <c r="BH21" s="36">
        <v>1158</v>
      </c>
      <c r="BI21" s="36">
        <v>1189</v>
      </c>
      <c r="BJ21" s="36">
        <v>1163</v>
      </c>
      <c r="BK21" s="35">
        <v>1166</v>
      </c>
      <c r="BL21" s="35">
        <v>1193</v>
      </c>
      <c r="BM21" s="35">
        <v>1198</v>
      </c>
      <c r="BN21" s="35">
        <v>1190</v>
      </c>
      <c r="BO21" s="35">
        <v>1138</v>
      </c>
      <c r="BP21" s="35">
        <v>1234</v>
      </c>
      <c r="BQ21" s="35">
        <v>1141</v>
      </c>
      <c r="BR21" s="35">
        <v>1186</v>
      </c>
      <c r="BS21" s="35">
        <v>1160</v>
      </c>
      <c r="BT21" s="35">
        <v>1165</v>
      </c>
      <c r="BU21" s="35">
        <v>1162</v>
      </c>
      <c r="BV21" s="35">
        <v>1245</v>
      </c>
      <c r="BW21" s="35">
        <v>1121</v>
      </c>
      <c r="BX21" s="35">
        <v>1296</v>
      </c>
      <c r="BY21" s="35">
        <v>1209</v>
      </c>
      <c r="BZ21" s="35">
        <v>1239</v>
      </c>
      <c r="CA21" s="35">
        <v>1255</v>
      </c>
      <c r="CB21" s="35">
        <v>1213</v>
      </c>
      <c r="CC21" s="35">
        <v>1199</v>
      </c>
      <c r="CD21" s="35">
        <v>1121</v>
      </c>
      <c r="CE21" s="35">
        <v>1154</v>
      </c>
      <c r="CF21" s="35">
        <v>1193</v>
      </c>
      <c r="CG21" s="35">
        <v>1219</v>
      </c>
      <c r="CH21" s="35">
        <v>1182</v>
      </c>
      <c r="CI21" s="20">
        <v>1113</v>
      </c>
      <c r="CJ21" s="20">
        <v>1197</v>
      </c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3" customFormat="1" ht="18.75" customHeight="1">
      <c r="A22" s="15">
        <v>5</v>
      </c>
      <c r="B22" s="9" t="s">
        <v>4</v>
      </c>
      <c r="C22" s="9" t="s">
        <v>8</v>
      </c>
      <c r="D22" s="10" t="s">
        <v>26</v>
      </c>
      <c r="E22" s="11">
        <v>125.85223880597016</v>
      </c>
      <c r="F22" s="11">
        <f>AVERAGE(N22:IV22)/10</f>
        <v>118.11428571428571</v>
      </c>
      <c r="G22" s="31">
        <f>SUM(N22:IV22)</f>
        <v>49608</v>
      </c>
      <c r="H22" s="10">
        <f>COUNTA(N22:IV22)</f>
        <v>42</v>
      </c>
      <c r="I22" s="11">
        <f>F22-E22</f>
        <v>-7.737953091684446</v>
      </c>
      <c r="J22" s="31">
        <f>MAX(AJ22:GC22)</f>
        <v>1250</v>
      </c>
      <c r="K22" s="10">
        <f>MAX(L22:N22)</f>
        <v>2464</v>
      </c>
      <c r="L22" s="10">
        <f>MAX(BP22+BQ22,BR22+BS22,BT22+BU22,BV22+BW22,BX22+BY22,BZ22+CA22,CB22+CC22,CD22+CE22,CF22+CG22,CH22+CI22,CJ22+CK22,CL22+CM22,CN22+CO22,CP22+CQ22,CR22+CS22,CT22+CU22,CV22+CW22,CX22+CY22,CZ22+DA22,DB22+DC22,DD22+DE22,DF22+DG22,DH22+DI22,DJ22+DK22)</f>
        <v>2396</v>
      </c>
      <c r="M22" s="31">
        <f>MAX(N22+O22,AH22+AI22,AJ22+AK22,AL22+AM22,AN22+AO22,AP22+AQ22,AR22+AS22,AT22+AU22,AV22+AW22,AX22+AY22,AZ22+BA22,BB22+BC22,BD22+BE22,BF22+BG22,BH22+BI22,BJ22+BK22,BL22+BM22,BN22+BO22)</f>
        <v>2464</v>
      </c>
      <c r="N22" s="31"/>
      <c r="O22" s="31"/>
      <c r="P22" s="36"/>
      <c r="Q22" s="36"/>
      <c r="R22" s="36">
        <v>1200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>
        <v>1225</v>
      </c>
      <c r="AE22" s="36">
        <v>1147</v>
      </c>
      <c r="AF22" s="36">
        <v>1219</v>
      </c>
      <c r="AG22" s="36">
        <v>1218</v>
      </c>
      <c r="AH22" s="36">
        <v>1229</v>
      </c>
      <c r="AI22" s="36">
        <v>1192</v>
      </c>
      <c r="AJ22" s="36">
        <v>1174</v>
      </c>
      <c r="AK22" s="36">
        <v>1243</v>
      </c>
      <c r="AL22" s="36">
        <v>1215</v>
      </c>
      <c r="AM22" s="36">
        <v>1171</v>
      </c>
      <c r="AN22" s="36">
        <v>1236</v>
      </c>
      <c r="AO22" s="36">
        <v>1209</v>
      </c>
      <c r="AP22" s="36"/>
      <c r="AQ22" s="36"/>
      <c r="AR22" s="36"/>
      <c r="AS22" s="36"/>
      <c r="AT22" s="36"/>
      <c r="AU22" s="36"/>
      <c r="AV22" s="36"/>
      <c r="AW22" s="36"/>
      <c r="AX22" s="36">
        <v>1108</v>
      </c>
      <c r="AY22" s="36">
        <v>1250</v>
      </c>
      <c r="AZ22" s="36">
        <v>1138</v>
      </c>
      <c r="BA22" s="36">
        <v>1208</v>
      </c>
      <c r="BB22" s="36">
        <v>1196</v>
      </c>
      <c r="BC22" s="36">
        <v>1169</v>
      </c>
      <c r="BD22" s="31"/>
      <c r="BE22" s="36">
        <v>1170</v>
      </c>
      <c r="BF22" s="36"/>
      <c r="BG22" s="36"/>
      <c r="BH22" s="36"/>
      <c r="BI22" s="36"/>
      <c r="BJ22" s="36"/>
      <c r="BK22" s="35"/>
      <c r="BL22" s="35"/>
      <c r="BM22" s="35">
        <v>1114</v>
      </c>
      <c r="BN22" s="35">
        <v>1241</v>
      </c>
      <c r="BO22" s="35">
        <v>1223</v>
      </c>
      <c r="BP22" s="35">
        <v>1198</v>
      </c>
      <c r="BQ22" s="35">
        <v>1068</v>
      </c>
      <c r="BR22" s="35">
        <v>1130</v>
      </c>
      <c r="BS22" s="35">
        <v>1125</v>
      </c>
      <c r="BT22" s="35">
        <v>1205</v>
      </c>
      <c r="BU22" s="35">
        <v>1191</v>
      </c>
      <c r="BV22" s="35">
        <v>1223</v>
      </c>
      <c r="BW22" s="35">
        <v>1134</v>
      </c>
      <c r="BX22" s="35">
        <v>1166</v>
      </c>
      <c r="BY22" s="35">
        <v>1162</v>
      </c>
      <c r="BZ22" s="35">
        <v>1144</v>
      </c>
      <c r="CA22" s="35">
        <v>1161</v>
      </c>
      <c r="CB22" s="35">
        <v>1174</v>
      </c>
      <c r="CC22" s="35"/>
      <c r="CD22" s="35"/>
      <c r="CE22" s="35">
        <v>1150</v>
      </c>
      <c r="CF22" s="35">
        <v>1153</v>
      </c>
      <c r="CG22" s="35">
        <v>1166</v>
      </c>
      <c r="CH22" s="35">
        <v>1207</v>
      </c>
      <c r="CI22" s="20">
        <v>1128</v>
      </c>
      <c r="CJ22" s="20">
        <v>1228</v>
      </c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3" customFormat="1" ht="18.75" customHeight="1">
      <c r="A23" s="15">
        <v>6</v>
      </c>
      <c r="B23" s="9" t="s">
        <v>4</v>
      </c>
      <c r="C23" s="9" t="s">
        <v>9</v>
      </c>
      <c r="D23" s="10" t="s">
        <v>26</v>
      </c>
      <c r="E23" s="11">
        <v>124.65588235294118</v>
      </c>
      <c r="F23" s="11">
        <f>AVERAGE(N23:IV23)/10</f>
        <v>116.04</v>
      </c>
      <c r="G23" s="31">
        <f>SUM(N23:IV23)</f>
        <v>40614</v>
      </c>
      <c r="H23" s="10">
        <f>COUNTA(N23:IV23)</f>
        <v>35</v>
      </c>
      <c r="I23" s="11">
        <f>F23-E23</f>
        <v>-8.61588235294117</v>
      </c>
      <c r="J23" s="31">
        <f>MAX(AJ23:GC23)</f>
        <v>1234</v>
      </c>
      <c r="K23" s="10">
        <f>MAX(L23:N23)</f>
        <v>2385</v>
      </c>
      <c r="L23" s="10">
        <f>MAX(BP23+BQ23,BR23+BS23,BT23+BU23,BV23+BW23,BX23+BY23,BZ23+CA23,CB23+CC23,CD23+CE23,CF23+CG23,CH23+CI23,CJ23+CK23,CL23+CM23,CN23+CO23,CP23+CQ23,CR23+CS23,CT23+CU23,CV23+CW23,CX23+CY23,CZ23+DA23,DB23+DC23,DD23+DE23,DF23+DG23,DH23+DI23,DJ23+DK23)</f>
        <v>2370</v>
      </c>
      <c r="M23" s="31">
        <f>MAX(N23+O23,AH23+AI23,AJ23+AK23,AL23+AM23,AN23+AO23,AP23+AQ23,AR23+AS23,AT23+AU23,AV23+AW23,AX23+AY23,AZ23+BA23,BB23+BC23,BD23+BE23,BF23+BG23,BH23+BI23,BJ23+BK23,BL23+BM23,BN23+BO23)</f>
        <v>2385</v>
      </c>
      <c r="N23" s="31"/>
      <c r="O23" s="31"/>
      <c r="P23" s="36"/>
      <c r="Q23" s="36"/>
      <c r="R23" s="36">
        <v>1155</v>
      </c>
      <c r="S23" s="36"/>
      <c r="T23" s="36"/>
      <c r="U23" s="36"/>
      <c r="V23" s="36">
        <v>1174</v>
      </c>
      <c r="W23" s="36">
        <v>1144</v>
      </c>
      <c r="X23" s="36"/>
      <c r="Y23" s="36"/>
      <c r="Z23" s="36">
        <v>1072</v>
      </c>
      <c r="AA23" s="36">
        <v>1251</v>
      </c>
      <c r="AB23" s="36"/>
      <c r="AC23" s="36"/>
      <c r="AD23" s="36"/>
      <c r="AE23" s="36"/>
      <c r="AF23" s="36"/>
      <c r="AG23" s="36"/>
      <c r="AH23" s="36">
        <v>1210</v>
      </c>
      <c r="AI23" s="36">
        <v>1175</v>
      </c>
      <c r="AJ23" s="36"/>
      <c r="AK23" s="36"/>
      <c r="AL23" s="36">
        <v>1097</v>
      </c>
      <c r="AM23" s="36">
        <v>1206</v>
      </c>
      <c r="AN23" s="36"/>
      <c r="AO23" s="36"/>
      <c r="AP23" s="36">
        <v>1115</v>
      </c>
      <c r="AQ23" s="36">
        <v>1146</v>
      </c>
      <c r="AR23" s="36"/>
      <c r="AS23" s="36"/>
      <c r="AT23" s="36">
        <v>1156</v>
      </c>
      <c r="AU23" s="36">
        <v>1175</v>
      </c>
      <c r="AV23" s="36"/>
      <c r="AW23" s="36"/>
      <c r="AX23" s="36">
        <v>1141</v>
      </c>
      <c r="AY23" s="36">
        <v>1148</v>
      </c>
      <c r="AZ23" s="36"/>
      <c r="BA23" s="36"/>
      <c r="BB23" s="36">
        <v>1219</v>
      </c>
      <c r="BC23" s="36">
        <v>1154</v>
      </c>
      <c r="BD23" s="31"/>
      <c r="BE23" s="36"/>
      <c r="BF23" s="36"/>
      <c r="BG23" s="36"/>
      <c r="BH23" s="36"/>
      <c r="BI23" s="36">
        <v>1116</v>
      </c>
      <c r="BJ23" s="36">
        <v>1128</v>
      </c>
      <c r="BK23" s="35"/>
      <c r="BL23" s="35"/>
      <c r="BM23" s="35">
        <v>1183</v>
      </c>
      <c r="BN23" s="35">
        <v>1131</v>
      </c>
      <c r="BO23" s="35"/>
      <c r="BP23" s="35"/>
      <c r="BQ23" s="35">
        <v>1187</v>
      </c>
      <c r="BR23" s="35">
        <v>1222</v>
      </c>
      <c r="BS23" s="35"/>
      <c r="BT23" s="35"/>
      <c r="BU23" s="35">
        <v>1188</v>
      </c>
      <c r="BV23" s="35">
        <v>1093</v>
      </c>
      <c r="BW23" s="35"/>
      <c r="BX23" s="35"/>
      <c r="BY23" s="35">
        <v>1170</v>
      </c>
      <c r="BZ23" s="35">
        <v>1150</v>
      </c>
      <c r="CA23" s="35">
        <v>1143</v>
      </c>
      <c r="CB23" s="35">
        <v>1136</v>
      </c>
      <c r="CC23" s="35">
        <v>1234</v>
      </c>
      <c r="CD23" s="35">
        <v>1107</v>
      </c>
      <c r="CE23" s="35"/>
      <c r="CF23" s="35"/>
      <c r="CG23" s="35">
        <v>1154</v>
      </c>
      <c r="CH23" s="35">
        <v>1190</v>
      </c>
      <c r="CI23" s="20">
        <v>1137</v>
      </c>
      <c r="CJ23" s="20">
        <v>1207</v>
      </c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3" customFormat="1" ht="18.75" customHeight="1">
      <c r="A24" s="15">
        <v>7</v>
      </c>
      <c r="B24" s="9" t="s">
        <v>4</v>
      </c>
      <c r="C24" s="9" t="s">
        <v>37</v>
      </c>
      <c r="D24" s="10" t="s">
        <v>25</v>
      </c>
      <c r="E24" s="11">
        <v>112.66666666666667</v>
      </c>
      <c r="F24" s="11">
        <f>AVERAGE(N24:IV24)/10</f>
        <v>106.56724137931035</v>
      </c>
      <c r="G24" s="31">
        <f>SUM(N24:IV24)</f>
        <v>61809</v>
      </c>
      <c r="H24" s="10">
        <f>COUNTA(N24:IV24)</f>
        <v>58</v>
      </c>
      <c r="I24" s="11">
        <f>F24-E24</f>
        <v>-6.0994252873563255</v>
      </c>
      <c r="J24" s="31">
        <f>MAX(AJ24:GC24)</f>
        <v>1131</v>
      </c>
      <c r="K24" s="10">
        <f>MAX(L24:N24)</f>
        <v>2244</v>
      </c>
      <c r="L24" s="10">
        <f>MAX(BP24+BQ24,BR24+BS24,BT24+BU24,BV24+BW24,BX24+BY24,BZ24+CA24,CB24+CC24,CD24+CE24,CF24+CG24,CH24+CI24,CJ24+CK24,CL24+CM24,CN24+CO24,CP24+CQ24,CR24+CS24,CT24+CU24,CV24+CW24,CX24+CY24,CZ24+DA24,DB24+DC24,DD24+DE24,DF24+DG24,DH24+DI24,DJ24+DK24)</f>
        <v>2229</v>
      </c>
      <c r="M24" s="31">
        <f>MAX(N24+O24,AH24+AI24,AJ24+AK24,AL24+AM24,AN24+AO24,AP24+AQ24,AR24+AS24,AT24+AU24,AV24+AW24,AX24+AY24,AZ24+BA24,BB24+BC24,BD24+BE24,BF24+BG24,BH24+BI24,BJ24+BK24,BL24+BM24,BN24+BO24)</f>
        <v>2244</v>
      </c>
      <c r="N24" s="31"/>
      <c r="O24" s="31"/>
      <c r="P24" s="36"/>
      <c r="Q24" s="36"/>
      <c r="R24" s="36">
        <v>1177</v>
      </c>
      <c r="S24" s="36"/>
      <c r="T24" s="36">
        <v>1098</v>
      </c>
      <c r="U24" s="36">
        <v>1073</v>
      </c>
      <c r="V24" s="36">
        <v>1032</v>
      </c>
      <c r="W24" s="36">
        <v>961</v>
      </c>
      <c r="X24" s="36">
        <v>1026</v>
      </c>
      <c r="Y24" s="36">
        <v>1057</v>
      </c>
      <c r="Z24" s="36">
        <v>984</v>
      </c>
      <c r="AA24" s="36">
        <v>1058</v>
      </c>
      <c r="AB24" s="36">
        <v>1150</v>
      </c>
      <c r="AC24" s="36">
        <v>1041</v>
      </c>
      <c r="AD24" s="36">
        <v>1076</v>
      </c>
      <c r="AE24" s="36">
        <v>1077</v>
      </c>
      <c r="AF24" s="36">
        <v>1065</v>
      </c>
      <c r="AG24" s="36">
        <v>1077</v>
      </c>
      <c r="AH24" s="36">
        <v>1080</v>
      </c>
      <c r="AI24" s="36">
        <v>1083</v>
      </c>
      <c r="AJ24" s="36"/>
      <c r="AK24" s="36"/>
      <c r="AL24" s="36">
        <v>1129</v>
      </c>
      <c r="AM24" s="36">
        <v>1115</v>
      </c>
      <c r="AN24" s="36">
        <v>1131</v>
      </c>
      <c r="AO24" s="36">
        <v>1079</v>
      </c>
      <c r="AP24" s="36"/>
      <c r="AQ24" s="36"/>
      <c r="AR24" s="36"/>
      <c r="AS24" s="36"/>
      <c r="AT24" s="36">
        <v>1080</v>
      </c>
      <c r="AU24" s="36">
        <v>1043</v>
      </c>
      <c r="AV24" s="36">
        <v>1093</v>
      </c>
      <c r="AW24" s="36">
        <v>1040</v>
      </c>
      <c r="AX24" s="36">
        <v>1060</v>
      </c>
      <c r="AY24" s="36"/>
      <c r="AZ24" s="36">
        <v>968</v>
      </c>
      <c r="BA24" s="36">
        <v>1123</v>
      </c>
      <c r="BB24" s="36">
        <v>1025</v>
      </c>
      <c r="BC24" s="36">
        <v>1112</v>
      </c>
      <c r="BD24" s="31"/>
      <c r="BE24" s="36">
        <v>1013</v>
      </c>
      <c r="BF24" s="36">
        <v>1115</v>
      </c>
      <c r="BG24" s="36">
        <v>1078</v>
      </c>
      <c r="BH24" s="36">
        <v>1051</v>
      </c>
      <c r="BI24" s="36">
        <v>1115</v>
      </c>
      <c r="BJ24" s="36">
        <v>1085</v>
      </c>
      <c r="BK24" s="35">
        <v>1060</v>
      </c>
      <c r="BL24" s="35">
        <v>1067</v>
      </c>
      <c r="BM24" s="35">
        <v>1096</v>
      </c>
      <c r="BN24" s="35">
        <v>1083</v>
      </c>
      <c r="BO24" s="35"/>
      <c r="BP24" s="35"/>
      <c r="BQ24" s="35">
        <v>1016</v>
      </c>
      <c r="BR24" s="35">
        <v>974</v>
      </c>
      <c r="BS24" s="35">
        <v>1046</v>
      </c>
      <c r="BT24" s="35">
        <v>1022</v>
      </c>
      <c r="BU24" s="35">
        <v>1088</v>
      </c>
      <c r="BV24" s="35">
        <v>1104</v>
      </c>
      <c r="BW24" s="35">
        <v>1125</v>
      </c>
      <c r="BX24" s="35">
        <v>1003</v>
      </c>
      <c r="BY24" s="35"/>
      <c r="BZ24" s="35"/>
      <c r="CA24" s="35">
        <v>1044</v>
      </c>
      <c r="CB24" s="35">
        <v>1030</v>
      </c>
      <c r="CC24" s="35">
        <v>1088</v>
      </c>
      <c r="CD24" s="35">
        <v>1065</v>
      </c>
      <c r="CE24" s="35">
        <v>1051</v>
      </c>
      <c r="CF24" s="35">
        <v>1065</v>
      </c>
      <c r="CG24" s="35">
        <v>1108</v>
      </c>
      <c r="CH24" s="35">
        <v>1012</v>
      </c>
      <c r="CI24" s="20">
        <v>1027</v>
      </c>
      <c r="CJ24" s="20">
        <v>1065</v>
      </c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3" customFormat="1" ht="18.75" customHeight="1">
      <c r="A25" s="15">
        <v>8</v>
      </c>
      <c r="B25" s="9" t="s">
        <v>4</v>
      </c>
      <c r="C25" s="9" t="s">
        <v>38</v>
      </c>
      <c r="D25" s="10" t="s">
        <v>27</v>
      </c>
      <c r="E25" s="11">
        <v>106.8671875</v>
      </c>
      <c r="F25" s="11">
        <f>AVERAGE(N25:IV25)/10</f>
        <v>105.32615384615386</v>
      </c>
      <c r="G25" s="31">
        <f>SUM(N25:IV25)</f>
        <v>68462</v>
      </c>
      <c r="H25" s="10">
        <f>COUNTA(N25:IV25)</f>
        <v>65</v>
      </c>
      <c r="I25" s="11">
        <f>F25-E25</f>
        <v>-1.5410336538461422</v>
      </c>
      <c r="J25" s="31">
        <f>MAX(AJ25:GC25)</f>
        <v>1152</v>
      </c>
      <c r="K25" s="10">
        <f>MAX(L25:N25)</f>
        <v>2241</v>
      </c>
      <c r="L25" s="10">
        <f>MAX(BP25+BQ25,BR25+BS25,BT25+BU25,BV25+BW25,BX25+BY25,BZ25+CA25,CB25+CC25,CD25+CE25,CF25+CG25,CH25+CI25,CJ25+CK25,CL25+CM25,CN25+CO25,CP25+CQ25,CR25+CS25,CT25+CU25,CV25+CW25,CX25+CY25,CZ25+DA25,DB25+DC25,DD25+DE25,DF25+DG25,DH25+DI25,DJ25+DK25)</f>
        <v>2176</v>
      </c>
      <c r="M25" s="31">
        <f>MAX(N25+O25,AH25+AI25,AJ25+AK25,AL25+AM25,AN25+AO25,AP25+AQ25,AR25+AS25,AT25+AU25,AV25+AW25,AX25+AY25,AZ25+BA25,BB25+BC25,BD25+BE25,BF25+BG25,BH25+BI25,BJ25+BK25,BL25+BM25,BN25+BO25)</f>
        <v>2241</v>
      </c>
      <c r="N25" s="31"/>
      <c r="O25" s="31"/>
      <c r="P25" s="36"/>
      <c r="Q25" s="36"/>
      <c r="R25" s="36">
        <v>1065</v>
      </c>
      <c r="S25" s="36"/>
      <c r="T25" s="36">
        <v>1048</v>
      </c>
      <c r="U25" s="36">
        <v>1099</v>
      </c>
      <c r="V25" s="36">
        <v>954</v>
      </c>
      <c r="W25" s="36">
        <v>1099</v>
      </c>
      <c r="X25" s="36"/>
      <c r="Y25" s="36"/>
      <c r="Z25" s="36">
        <v>1083</v>
      </c>
      <c r="AA25" s="36">
        <v>1076</v>
      </c>
      <c r="AB25" s="36">
        <v>1037</v>
      </c>
      <c r="AC25" s="36">
        <v>1064</v>
      </c>
      <c r="AD25" s="36">
        <v>1044</v>
      </c>
      <c r="AE25" s="36">
        <v>1069</v>
      </c>
      <c r="AF25" s="36">
        <v>1080</v>
      </c>
      <c r="AG25" s="36">
        <v>1065</v>
      </c>
      <c r="AH25" s="36">
        <v>1083</v>
      </c>
      <c r="AI25" s="36">
        <v>1072</v>
      </c>
      <c r="AJ25" s="36">
        <v>1048</v>
      </c>
      <c r="AK25" s="36">
        <v>1027</v>
      </c>
      <c r="AL25" s="36">
        <v>1034</v>
      </c>
      <c r="AM25" s="36">
        <v>1038</v>
      </c>
      <c r="AN25" s="36">
        <v>1022</v>
      </c>
      <c r="AO25" s="36">
        <v>1035</v>
      </c>
      <c r="AP25" s="36"/>
      <c r="AQ25" s="36"/>
      <c r="AR25" s="36">
        <v>1008</v>
      </c>
      <c r="AS25" s="36">
        <v>1080</v>
      </c>
      <c r="AT25" s="36">
        <v>1009</v>
      </c>
      <c r="AU25" s="36">
        <v>1030</v>
      </c>
      <c r="AV25" s="36">
        <v>1027</v>
      </c>
      <c r="AW25" s="36">
        <v>1047</v>
      </c>
      <c r="AX25" s="36">
        <v>1042</v>
      </c>
      <c r="AY25" s="36">
        <v>1067</v>
      </c>
      <c r="AZ25" s="36">
        <v>988</v>
      </c>
      <c r="BA25" s="36">
        <v>1061</v>
      </c>
      <c r="BB25" s="36">
        <v>1022</v>
      </c>
      <c r="BC25" s="36">
        <v>1079</v>
      </c>
      <c r="BD25" s="31"/>
      <c r="BE25" s="36">
        <v>968</v>
      </c>
      <c r="BF25" s="36">
        <v>1003</v>
      </c>
      <c r="BG25" s="36">
        <v>1124</v>
      </c>
      <c r="BH25" s="36">
        <v>1152</v>
      </c>
      <c r="BI25" s="36">
        <v>1089</v>
      </c>
      <c r="BJ25" s="36">
        <v>1085</v>
      </c>
      <c r="BK25" s="35">
        <v>1092</v>
      </c>
      <c r="BL25" s="35">
        <v>991</v>
      </c>
      <c r="BM25" s="35">
        <v>1115</v>
      </c>
      <c r="BN25" s="35">
        <v>1074</v>
      </c>
      <c r="BO25" s="35">
        <v>1052</v>
      </c>
      <c r="BP25" s="35">
        <v>1072</v>
      </c>
      <c r="BQ25" s="35">
        <v>994</v>
      </c>
      <c r="BR25" s="35">
        <v>1051</v>
      </c>
      <c r="BS25" s="35">
        <v>1075</v>
      </c>
      <c r="BT25" s="35">
        <v>1097</v>
      </c>
      <c r="BU25" s="35">
        <v>1047</v>
      </c>
      <c r="BV25" s="35">
        <v>1082</v>
      </c>
      <c r="BW25" s="35">
        <v>961</v>
      </c>
      <c r="BX25" s="35">
        <v>997</v>
      </c>
      <c r="BY25" s="35">
        <v>1093</v>
      </c>
      <c r="BZ25" s="35">
        <v>1090</v>
      </c>
      <c r="CA25" s="35">
        <v>1056</v>
      </c>
      <c r="CB25" s="35">
        <v>1089</v>
      </c>
      <c r="CC25" s="35">
        <v>1087</v>
      </c>
      <c r="CD25" s="35">
        <v>1051</v>
      </c>
      <c r="CE25" s="35">
        <v>1044</v>
      </c>
      <c r="CF25" s="35">
        <v>1061</v>
      </c>
      <c r="CG25" s="35">
        <v>1057</v>
      </c>
      <c r="CH25" s="35">
        <v>1074</v>
      </c>
      <c r="CI25" s="20">
        <v>1015</v>
      </c>
      <c r="CJ25" s="20">
        <v>1022</v>
      </c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3" customFormat="1" ht="18.75" customHeight="1">
      <c r="A26" s="15">
        <v>9</v>
      </c>
      <c r="B26" s="9" t="s">
        <v>4</v>
      </c>
      <c r="C26" s="9" t="s">
        <v>36</v>
      </c>
      <c r="D26" s="10" t="s">
        <v>25</v>
      </c>
      <c r="E26" s="11">
        <v>108.89814814814815</v>
      </c>
      <c r="F26" s="11">
        <f>AVERAGE(N26:IV26)/10</f>
        <v>103.85263157894738</v>
      </c>
      <c r="G26" s="31">
        <f>SUM(N26:IV26)</f>
        <v>39464</v>
      </c>
      <c r="H26" s="10">
        <f>COUNTA(N26:IV26)</f>
        <v>38</v>
      </c>
      <c r="I26" s="11">
        <f>F26-E26</f>
        <v>-5.045516569200771</v>
      </c>
      <c r="J26" s="31">
        <f>MAX(AJ26:GC26)</f>
        <v>1124</v>
      </c>
      <c r="K26" s="10">
        <f>MAX(L26:N26)</f>
        <v>2167</v>
      </c>
      <c r="L26" s="10">
        <f>MAX(BP26+BQ26,BR26+BS26,BT26+BU26,BV26+BW26,BX26+BY26,BZ26+CA26,CB26+CC26,CD26+CE26,CF26+CG26,CH26+CI26,CJ26+CK26,CL26+CM26,CN26+CO26,CP26+CQ26,CR26+CS26,CT26+CU26,CV26+CW26,CX26+CY26,CZ26+DA26,DB26+DC26,DD26+DE26,DF26+DG26,DH26+DI26,DJ26+DK26)</f>
        <v>2167</v>
      </c>
      <c r="M26" s="31">
        <f>MAX(N26+O26,AH26+AI26,AJ26+AK26,AL26+AM26,AN26+AO26,AP26+AQ26,AR26+AS26,AT26+AU26,AV26+AW26,AX26+AY26,AZ26+BA26,BB26+BC26,BD26+BE26,BF26+BG26,BH26+BI26,BJ26+BK26,BL26+BM26,BN26+BO26)</f>
        <v>2139</v>
      </c>
      <c r="N26" s="31"/>
      <c r="O26" s="31"/>
      <c r="P26" s="36"/>
      <c r="Q26" s="36"/>
      <c r="R26" s="36">
        <v>1014</v>
      </c>
      <c r="S26" s="36"/>
      <c r="T26" s="36"/>
      <c r="U26" s="36"/>
      <c r="V26" s="36">
        <v>1010</v>
      </c>
      <c r="W26" s="36">
        <v>1100</v>
      </c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>
        <v>1000</v>
      </c>
      <c r="AS26" s="36"/>
      <c r="AT26" s="36">
        <v>1035</v>
      </c>
      <c r="AU26" s="36">
        <v>1048</v>
      </c>
      <c r="AV26" s="36">
        <v>1041</v>
      </c>
      <c r="AW26" s="36">
        <v>1062</v>
      </c>
      <c r="AX26" s="36"/>
      <c r="AY26" s="36"/>
      <c r="AZ26" s="36">
        <v>1088</v>
      </c>
      <c r="BA26" s="36">
        <v>955</v>
      </c>
      <c r="BB26" s="36">
        <v>974</v>
      </c>
      <c r="BC26" s="36">
        <v>1071</v>
      </c>
      <c r="BD26" s="31"/>
      <c r="BE26" s="36">
        <v>1003</v>
      </c>
      <c r="BF26" s="36">
        <v>1040</v>
      </c>
      <c r="BG26" s="36">
        <v>1051</v>
      </c>
      <c r="BH26" s="36">
        <v>1123</v>
      </c>
      <c r="BI26" s="36">
        <v>957</v>
      </c>
      <c r="BJ26" s="36">
        <v>1040</v>
      </c>
      <c r="BK26" s="35">
        <v>1035</v>
      </c>
      <c r="BL26" s="35">
        <v>958</v>
      </c>
      <c r="BM26" s="35">
        <v>1083</v>
      </c>
      <c r="BN26" s="35">
        <v>1108</v>
      </c>
      <c r="BO26" s="35">
        <v>1031</v>
      </c>
      <c r="BP26" s="35">
        <v>1025</v>
      </c>
      <c r="BQ26" s="35">
        <v>1000</v>
      </c>
      <c r="BR26" s="35">
        <v>1051</v>
      </c>
      <c r="BS26" s="35">
        <v>997</v>
      </c>
      <c r="BT26" s="35">
        <v>1090</v>
      </c>
      <c r="BU26" s="35">
        <v>1074</v>
      </c>
      <c r="BV26" s="35">
        <v>1097</v>
      </c>
      <c r="BW26" s="35">
        <v>1070</v>
      </c>
      <c r="BX26" s="35">
        <v>1039</v>
      </c>
      <c r="BY26" s="35"/>
      <c r="BZ26" s="35"/>
      <c r="CA26" s="35">
        <v>951</v>
      </c>
      <c r="CB26" s="35">
        <v>1046</v>
      </c>
      <c r="CC26" s="35">
        <v>1034</v>
      </c>
      <c r="CD26" s="35">
        <v>1027</v>
      </c>
      <c r="CE26" s="35"/>
      <c r="CF26" s="35"/>
      <c r="CG26" s="35">
        <v>1124</v>
      </c>
      <c r="CH26" s="35">
        <v>1012</v>
      </c>
      <c r="CI26" s="20"/>
      <c r="CJ26" s="20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3" customFormat="1" ht="18.75" customHeight="1">
      <c r="A27" s="15">
        <v>10</v>
      </c>
      <c r="B27" s="9" t="s">
        <v>4</v>
      </c>
      <c r="C27" s="9" t="s">
        <v>14</v>
      </c>
      <c r="D27" s="10" t="s">
        <v>27</v>
      </c>
      <c r="E27" s="11">
        <v>104.42153846153846</v>
      </c>
      <c r="F27" s="11">
        <f>AVERAGE(N27:IV27)/10</f>
        <v>99.00769230769231</v>
      </c>
      <c r="G27" s="31">
        <f>SUM(N27:IV27)</f>
        <v>64355</v>
      </c>
      <c r="H27" s="10">
        <f>COUNTA(N27:IV27)</f>
        <v>65</v>
      </c>
      <c r="I27" s="11">
        <f>F27-E27</f>
        <v>-5.413846153846151</v>
      </c>
      <c r="J27" s="31">
        <f>MAX(AJ27:GC27)</f>
        <v>1084</v>
      </c>
      <c r="K27" s="10">
        <f>MAX(L27:N27)</f>
        <v>2114</v>
      </c>
      <c r="L27" s="10">
        <f>MAX(BP27+BQ27,BR27+BS27,BT27+BU27,BV27+BW27,BX27+BY27,BZ27+CA27,CB27+CC27,CD27+CE27,CF27+CG27,CH27+CI27,CJ27+CK27,CL27+CM27,CN27+CO27,CP27+CQ27,CR27+CS27,CT27+CU27,CV27+CW27,CX27+CY27,CZ27+DA27,DB27+DC27,DD27+DE27,DF27+DG27,DH27+DI27,DJ27+DK27)</f>
        <v>2114</v>
      </c>
      <c r="M27" s="31">
        <f>MAX(N27+O27,AH27+AI27,AJ27+AK27,AL27+AM27,AN27+AO27,AP27+AQ27,AR27+AS27,AT27+AU27,AV27+AW27,AX27+AY27,AZ27+BA27,BB27+BC27,BD27+BE27,BF27+BG27,BH27+BI27,BJ27+BK27,BL27+BM27,BN27+BO27)</f>
        <v>2054</v>
      </c>
      <c r="N27" s="31"/>
      <c r="O27" s="31"/>
      <c r="P27" s="36"/>
      <c r="Q27" s="36"/>
      <c r="R27" s="36">
        <v>916</v>
      </c>
      <c r="S27" s="36"/>
      <c r="T27" s="36">
        <v>1028</v>
      </c>
      <c r="U27" s="36">
        <v>983</v>
      </c>
      <c r="V27" s="36">
        <v>1048</v>
      </c>
      <c r="W27" s="36">
        <v>1036</v>
      </c>
      <c r="X27" s="36">
        <v>988</v>
      </c>
      <c r="Y27" s="36">
        <v>993</v>
      </c>
      <c r="Z27" s="36">
        <v>981</v>
      </c>
      <c r="AA27" s="36">
        <v>1032</v>
      </c>
      <c r="AB27" s="36">
        <v>874</v>
      </c>
      <c r="AC27" s="36">
        <v>920</v>
      </c>
      <c r="AD27" s="36">
        <v>1014</v>
      </c>
      <c r="AE27" s="36">
        <v>1021</v>
      </c>
      <c r="AF27" s="36">
        <v>856</v>
      </c>
      <c r="AG27" s="36">
        <v>993</v>
      </c>
      <c r="AH27" s="36">
        <v>1026</v>
      </c>
      <c r="AI27" s="36">
        <v>960</v>
      </c>
      <c r="AJ27" s="36">
        <v>942</v>
      </c>
      <c r="AK27" s="36">
        <v>963</v>
      </c>
      <c r="AL27" s="36">
        <v>971</v>
      </c>
      <c r="AM27" s="36">
        <v>954</v>
      </c>
      <c r="AN27" s="36">
        <v>964</v>
      </c>
      <c r="AO27" s="36">
        <v>954</v>
      </c>
      <c r="AP27" s="36">
        <v>844</v>
      </c>
      <c r="AQ27" s="36">
        <v>944</v>
      </c>
      <c r="AR27" s="36">
        <v>959</v>
      </c>
      <c r="AS27" s="36">
        <v>1035</v>
      </c>
      <c r="AT27" s="36">
        <v>912</v>
      </c>
      <c r="AU27" s="36">
        <v>1015</v>
      </c>
      <c r="AV27" s="36">
        <v>956</v>
      </c>
      <c r="AW27" s="36">
        <v>1055</v>
      </c>
      <c r="AX27" s="36">
        <v>998</v>
      </c>
      <c r="AY27" s="36">
        <v>1012</v>
      </c>
      <c r="AZ27" s="36">
        <v>1052</v>
      </c>
      <c r="BA27" s="36">
        <v>959</v>
      </c>
      <c r="BB27" s="36">
        <v>1062</v>
      </c>
      <c r="BC27" s="36">
        <v>992</v>
      </c>
      <c r="BD27" s="31"/>
      <c r="BE27" s="36">
        <v>1051</v>
      </c>
      <c r="BF27" s="36">
        <v>1029</v>
      </c>
      <c r="BG27" s="36">
        <v>1001</v>
      </c>
      <c r="BH27" s="36">
        <v>933</v>
      </c>
      <c r="BI27" s="36"/>
      <c r="BJ27" s="36"/>
      <c r="BK27" s="35">
        <v>947</v>
      </c>
      <c r="BL27" s="35">
        <v>957</v>
      </c>
      <c r="BM27" s="35">
        <v>981</v>
      </c>
      <c r="BN27" s="35">
        <v>926</v>
      </c>
      <c r="BO27" s="35">
        <v>1013</v>
      </c>
      <c r="BP27" s="35">
        <v>904</v>
      </c>
      <c r="BQ27" s="35">
        <v>1052</v>
      </c>
      <c r="BR27" s="35">
        <v>1030</v>
      </c>
      <c r="BS27" s="35">
        <v>1084</v>
      </c>
      <c r="BT27" s="35">
        <v>1023</v>
      </c>
      <c r="BU27" s="35">
        <v>1001</v>
      </c>
      <c r="BV27" s="35">
        <v>1077</v>
      </c>
      <c r="BW27" s="35">
        <v>1028</v>
      </c>
      <c r="BX27" s="35">
        <v>963</v>
      </c>
      <c r="BY27" s="35">
        <v>1055</v>
      </c>
      <c r="BZ27" s="35">
        <v>1014</v>
      </c>
      <c r="CA27" s="35">
        <v>1006</v>
      </c>
      <c r="CB27" s="35">
        <v>1027</v>
      </c>
      <c r="CC27" s="35">
        <v>1025</v>
      </c>
      <c r="CD27" s="35">
        <v>1020</v>
      </c>
      <c r="CE27" s="35">
        <v>989</v>
      </c>
      <c r="CF27" s="35">
        <v>1027</v>
      </c>
      <c r="CG27" s="35">
        <v>980</v>
      </c>
      <c r="CH27" s="35">
        <v>1000</v>
      </c>
      <c r="CI27" s="20"/>
      <c r="CJ27" s="20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3" customFormat="1" ht="18.75" customHeight="1">
      <c r="A28" s="15">
        <v>11</v>
      </c>
      <c r="B28" s="9" t="s">
        <v>4</v>
      </c>
      <c r="C28" s="9" t="s">
        <v>12</v>
      </c>
      <c r="D28" s="10" t="s">
        <v>25</v>
      </c>
      <c r="E28" s="11">
        <v>105.6107142857143</v>
      </c>
      <c r="F28" s="11">
        <f>AVERAGE(N28:IV28)/10</f>
        <v>97.76865671641791</v>
      </c>
      <c r="G28" s="31">
        <f>SUM(N28:IV28)</f>
        <v>65505</v>
      </c>
      <c r="H28" s="10">
        <f>COUNTA(N28:IV28)</f>
        <v>67</v>
      </c>
      <c r="I28" s="11">
        <f>F28-E28</f>
        <v>-7.8420575692963865</v>
      </c>
      <c r="J28" s="31">
        <f>MAX(AJ28:GC28)</f>
        <v>1052</v>
      </c>
      <c r="K28" s="10">
        <f>MAX(L28:N28)</f>
        <v>2065</v>
      </c>
      <c r="L28" s="10">
        <f>MAX(BP28+BQ28,BR28+BS28,BT28+BU28,BV28+BW28,BX28+BY28,BZ28+CA28,CB28+CC28,CD28+CE28,CF28+CG28,CH28+CI28,CJ28+CK28,CL28+CM28,CN28+CO28,CP28+CQ28,CR28+CS28,CT28+CU28,CV28+CW28,CX28+CY28,CZ28+DA28,DB28+DC28,DD28+DE28,DF28+DG28,DH28+DI28,DJ28+DK28)</f>
        <v>2038</v>
      </c>
      <c r="M28" s="31">
        <f>MAX(N28+O28,AH28+AI28,AJ28+AK28,AL28+AM28,AN28+AO28,AP28+AQ28,AR28+AS28,AT28+AU28,AV28+AW28,AX28+AY28,AZ28+BA28,BB28+BC28,BD28+BE28,BF28+BG28,BH28+BI28,BJ28+BK28,BL28+BM28,BN28+BO28)</f>
        <v>2065</v>
      </c>
      <c r="N28" s="31"/>
      <c r="O28" s="31"/>
      <c r="P28" s="36"/>
      <c r="Q28" s="36"/>
      <c r="R28" s="36">
        <v>982</v>
      </c>
      <c r="S28" s="36"/>
      <c r="T28" s="36">
        <v>972</v>
      </c>
      <c r="U28" s="36">
        <v>947</v>
      </c>
      <c r="V28" s="36">
        <v>980</v>
      </c>
      <c r="W28" s="36">
        <v>973</v>
      </c>
      <c r="X28" s="36">
        <v>1015</v>
      </c>
      <c r="Y28" s="36">
        <v>1038</v>
      </c>
      <c r="Z28" s="36">
        <v>1059</v>
      </c>
      <c r="AA28" s="36">
        <v>943</v>
      </c>
      <c r="AB28" s="36">
        <v>958</v>
      </c>
      <c r="AC28" s="36">
        <v>1022</v>
      </c>
      <c r="AD28" s="36">
        <v>990</v>
      </c>
      <c r="AE28" s="36">
        <v>1039</v>
      </c>
      <c r="AF28" s="36">
        <v>958</v>
      </c>
      <c r="AG28" s="36">
        <v>1045</v>
      </c>
      <c r="AH28" s="36">
        <v>966</v>
      </c>
      <c r="AI28" s="36">
        <v>1099</v>
      </c>
      <c r="AJ28" s="36">
        <v>937</v>
      </c>
      <c r="AK28" s="36">
        <v>1045</v>
      </c>
      <c r="AL28" s="36">
        <v>1024</v>
      </c>
      <c r="AM28" s="36">
        <v>920</v>
      </c>
      <c r="AN28" s="36">
        <v>960</v>
      </c>
      <c r="AO28" s="36">
        <v>1000</v>
      </c>
      <c r="AP28" s="36">
        <v>1003</v>
      </c>
      <c r="AQ28" s="36">
        <v>1018</v>
      </c>
      <c r="AR28" s="36">
        <v>909</v>
      </c>
      <c r="AS28" s="36">
        <v>1036</v>
      </c>
      <c r="AT28" s="36">
        <v>924</v>
      </c>
      <c r="AU28" s="36">
        <v>951</v>
      </c>
      <c r="AV28" s="36">
        <v>929</v>
      </c>
      <c r="AW28" s="36">
        <v>986</v>
      </c>
      <c r="AX28" s="36">
        <v>992</v>
      </c>
      <c r="AY28" s="36">
        <v>975</v>
      </c>
      <c r="AZ28" s="36">
        <v>826</v>
      </c>
      <c r="BA28" s="36">
        <v>950</v>
      </c>
      <c r="BB28" s="36">
        <v>965</v>
      </c>
      <c r="BC28" s="36">
        <v>968</v>
      </c>
      <c r="BD28" s="31"/>
      <c r="BE28" s="36">
        <v>912</v>
      </c>
      <c r="BF28" s="36">
        <v>944</v>
      </c>
      <c r="BG28" s="36">
        <v>1045</v>
      </c>
      <c r="BH28" s="36">
        <v>1052</v>
      </c>
      <c r="BI28" s="36">
        <v>933</v>
      </c>
      <c r="BJ28" s="36">
        <v>1015</v>
      </c>
      <c r="BK28" s="35">
        <v>970</v>
      </c>
      <c r="BL28" s="35">
        <v>899</v>
      </c>
      <c r="BM28" s="35">
        <v>904</v>
      </c>
      <c r="BN28" s="35">
        <v>1047</v>
      </c>
      <c r="BO28" s="35">
        <v>1003</v>
      </c>
      <c r="BP28" s="35">
        <v>982</v>
      </c>
      <c r="BQ28" s="35">
        <v>1010</v>
      </c>
      <c r="BR28" s="35">
        <v>992</v>
      </c>
      <c r="BS28" s="35">
        <v>992</v>
      </c>
      <c r="BT28" s="35">
        <v>965</v>
      </c>
      <c r="BU28" s="35">
        <v>946</v>
      </c>
      <c r="BV28" s="35">
        <v>995</v>
      </c>
      <c r="BW28" s="35">
        <v>1020</v>
      </c>
      <c r="BX28" s="35">
        <v>1044</v>
      </c>
      <c r="BY28" s="35">
        <v>994</v>
      </c>
      <c r="BZ28" s="35">
        <v>934</v>
      </c>
      <c r="CA28" s="35">
        <v>895</v>
      </c>
      <c r="CB28" s="35">
        <v>913</v>
      </c>
      <c r="CC28" s="35">
        <v>1018</v>
      </c>
      <c r="CD28" s="35">
        <v>965</v>
      </c>
      <c r="CE28" s="35">
        <v>925</v>
      </c>
      <c r="CF28" s="35">
        <v>966</v>
      </c>
      <c r="CG28" s="35"/>
      <c r="CH28" s="35"/>
      <c r="CI28" s="20">
        <v>929</v>
      </c>
      <c r="CJ28" s="20">
        <v>992</v>
      </c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3" customFormat="1" ht="18.75" customHeight="1">
      <c r="A29" s="15">
        <v>12</v>
      </c>
      <c r="B29" s="9" t="s">
        <v>4</v>
      </c>
      <c r="C29" s="9" t="s">
        <v>13</v>
      </c>
      <c r="D29" s="10" t="s">
        <v>27</v>
      </c>
      <c r="E29" s="11">
        <v>99.02537313432836</v>
      </c>
      <c r="F29" s="11">
        <f>AVERAGE(N29:IV29)/10</f>
        <v>94.75522388059701</v>
      </c>
      <c r="G29" s="31">
        <f>SUM(N29:IV29)</f>
        <v>63486</v>
      </c>
      <c r="H29" s="10">
        <f>COUNTA(N29:IV29)</f>
        <v>67</v>
      </c>
      <c r="I29" s="11">
        <f>F29-E29</f>
        <v>-4.270149253731347</v>
      </c>
      <c r="J29" s="31">
        <f>MAX(AJ29:GC29)</f>
        <v>1078</v>
      </c>
      <c r="K29" s="10">
        <f>MAX(L29:N29)</f>
        <v>2044</v>
      </c>
      <c r="L29" s="10">
        <f>MAX(BP29+BQ29,BR29+BS29,BT29+BU29,BV29+BW29,BX29+BY29,BZ29+CA29,CB29+CC29,CD29+CE29,CF29+CG29,CH29+CI29,CJ29+CK29,CL29+CM29,CN29+CO29,CP29+CQ29,CR29+CS29,CT29+CU29,CV29+CW29,CX29+CY29,CZ29+DA29,DB29+DC29,DD29+DE29,DF29+DG29,DH29+DI29,DJ29+DK29)</f>
        <v>1994</v>
      </c>
      <c r="M29" s="31">
        <f>MAX(N29+O29,AH29+AI29,AJ29+AK29,AL29+AM29,AN29+AO29,AP29+AQ29,AR29+AS29,AT29+AU29,AV29+AW29,AX29+AY29,AZ29+BA29,BB29+BC29,BD29+BE29,BF29+BG29,BH29+BI29,BJ29+BK29,BL29+BM29,BN29+BO29)</f>
        <v>2044</v>
      </c>
      <c r="N29" s="31"/>
      <c r="O29" s="31"/>
      <c r="P29" s="36"/>
      <c r="Q29" s="36"/>
      <c r="R29" s="36">
        <v>826</v>
      </c>
      <c r="S29" s="36"/>
      <c r="T29" s="36">
        <v>979</v>
      </c>
      <c r="U29" s="36">
        <v>989</v>
      </c>
      <c r="V29" s="36">
        <v>1013</v>
      </c>
      <c r="W29" s="36">
        <v>971</v>
      </c>
      <c r="X29" s="36">
        <v>967</v>
      </c>
      <c r="Y29" s="36">
        <v>956</v>
      </c>
      <c r="Z29" s="36">
        <v>947</v>
      </c>
      <c r="AA29" s="36">
        <v>978</v>
      </c>
      <c r="AB29" s="36">
        <v>905</v>
      </c>
      <c r="AC29" s="36">
        <v>976</v>
      </c>
      <c r="AD29" s="36">
        <v>885</v>
      </c>
      <c r="AE29" s="36">
        <v>989</v>
      </c>
      <c r="AF29" s="36">
        <v>967</v>
      </c>
      <c r="AG29" s="36">
        <v>1068</v>
      </c>
      <c r="AH29" s="36">
        <v>947</v>
      </c>
      <c r="AI29" s="36">
        <v>977</v>
      </c>
      <c r="AJ29" s="36">
        <v>909</v>
      </c>
      <c r="AK29" s="36">
        <v>972</v>
      </c>
      <c r="AL29" s="36">
        <v>919</v>
      </c>
      <c r="AM29" s="36">
        <v>878</v>
      </c>
      <c r="AN29" s="36"/>
      <c r="AO29" s="36"/>
      <c r="AP29" s="36">
        <v>924</v>
      </c>
      <c r="AQ29" s="36">
        <v>962</v>
      </c>
      <c r="AR29" s="36">
        <v>951</v>
      </c>
      <c r="AS29" s="36">
        <v>905</v>
      </c>
      <c r="AT29" s="36">
        <v>920</v>
      </c>
      <c r="AU29" s="36">
        <v>970</v>
      </c>
      <c r="AV29" s="36">
        <v>1078</v>
      </c>
      <c r="AW29" s="36">
        <v>966</v>
      </c>
      <c r="AX29" s="36">
        <v>895</v>
      </c>
      <c r="AY29" s="36">
        <v>937</v>
      </c>
      <c r="AZ29" s="36">
        <v>952</v>
      </c>
      <c r="BA29" s="36">
        <v>911</v>
      </c>
      <c r="BB29" s="36">
        <v>971</v>
      </c>
      <c r="BC29" s="36">
        <v>980</v>
      </c>
      <c r="BD29" s="31"/>
      <c r="BE29" s="36">
        <v>817</v>
      </c>
      <c r="BF29" s="36">
        <v>984</v>
      </c>
      <c r="BG29" s="36">
        <v>941</v>
      </c>
      <c r="BH29" s="36">
        <v>952</v>
      </c>
      <c r="BI29" s="36">
        <v>921</v>
      </c>
      <c r="BJ29" s="36">
        <v>893</v>
      </c>
      <c r="BK29" s="35">
        <v>883</v>
      </c>
      <c r="BL29" s="35">
        <v>935</v>
      </c>
      <c r="BM29" s="35">
        <v>903</v>
      </c>
      <c r="BN29" s="35">
        <v>950</v>
      </c>
      <c r="BO29" s="35">
        <v>867</v>
      </c>
      <c r="BP29" s="35">
        <v>895</v>
      </c>
      <c r="BQ29" s="35">
        <v>957</v>
      </c>
      <c r="BR29" s="35">
        <v>1024</v>
      </c>
      <c r="BS29" s="35">
        <v>919</v>
      </c>
      <c r="BT29" s="35">
        <v>1016</v>
      </c>
      <c r="BU29" s="35">
        <v>893</v>
      </c>
      <c r="BV29" s="35">
        <v>1004</v>
      </c>
      <c r="BW29" s="35">
        <v>970</v>
      </c>
      <c r="BX29" s="35">
        <v>943</v>
      </c>
      <c r="BY29" s="35">
        <v>896</v>
      </c>
      <c r="BZ29" s="35">
        <v>1006</v>
      </c>
      <c r="CA29" s="35">
        <v>919</v>
      </c>
      <c r="CB29" s="35">
        <v>954</v>
      </c>
      <c r="CC29" s="35">
        <v>1037</v>
      </c>
      <c r="CD29" s="35">
        <v>885</v>
      </c>
      <c r="CE29" s="35">
        <v>859</v>
      </c>
      <c r="CF29" s="35">
        <v>952</v>
      </c>
      <c r="CG29" s="35">
        <v>941</v>
      </c>
      <c r="CH29" s="35">
        <v>999</v>
      </c>
      <c r="CI29" s="20">
        <v>995</v>
      </c>
      <c r="CJ29" s="20">
        <v>1036</v>
      </c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3" customFormat="1" ht="18.75" customHeight="1">
      <c r="A30" s="15">
        <v>13</v>
      </c>
      <c r="B30" s="9" t="s">
        <v>4</v>
      </c>
      <c r="C30" s="9" t="s">
        <v>11</v>
      </c>
      <c r="D30" s="10" t="s">
        <v>25</v>
      </c>
      <c r="E30" s="11">
        <v>105.95357142857142</v>
      </c>
      <c r="F30" s="11">
        <f>AVERAGE(N30:IV30)/10</f>
        <v>93.21190476190476</v>
      </c>
      <c r="G30" s="31">
        <f>SUM(N30:IV30)</f>
        <v>39149</v>
      </c>
      <c r="H30" s="10">
        <f>COUNTA(N30:IV30)</f>
        <v>42</v>
      </c>
      <c r="I30" s="11">
        <f>F30-E30</f>
        <v>-12.74166666666666</v>
      </c>
      <c r="J30" s="31">
        <f>MAX(AJ30:GC30)</f>
        <v>1068</v>
      </c>
      <c r="K30" s="10">
        <f>MAX(L30:N30)</f>
        <v>2103</v>
      </c>
      <c r="L30" s="10">
        <f>MAX(BP30+BQ30,BR30+BS30,BT30+BU30,BV30+BW30,BX30+BY30,BZ30+CA30,CB30+CC30,CD30+CE30,CF30+CG30,CH30+CI30,CJ30+CK30,CL30+CM30,CN30+CO30,CP30+CQ30,CR30+CS30,CT30+CU30,CV30+CW30,CX30+CY30,CZ30+DA30,DB30+DC30,DD30+DE30,DF30+DG30,DH30+DI30,DJ30+DK30)</f>
        <v>1974</v>
      </c>
      <c r="M30" s="31">
        <f>MAX(N30+O30,AH30+AI30,AJ30+AK30,AL30+AM30,AN30+AO30,AP30+AQ30,AR30+AS30,AT30+AU30,AV30+AW30,AX30+AY30,AZ30+BA30,BB30+BC30,BD30+BE30,BF30+BG30,BH30+BI30,BJ30+BK30,BL30+BM30,BN30+BO30)</f>
        <v>2103</v>
      </c>
      <c r="N30" s="31"/>
      <c r="O30" s="31"/>
      <c r="P30" s="36"/>
      <c r="Q30" s="36"/>
      <c r="R30" s="36">
        <v>943</v>
      </c>
      <c r="S30" s="36"/>
      <c r="T30" s="36">
        <v>795</v>
      </c>
      <c r="U30" s="36">
        <v>899</v>
      </c>
      <c r="V30" s="36">
        <v>831</v>
      </c>
      <c r="W30" s="36">
        <v>944</v>
      </c>
      <c r="X30" s="36">
        <v>857</v>
      </c>
      <c r="Y30" s="36">
        <v>932</v>
      </c>
      <c r="Z30" s="36"/>
      <c r="AA30" s="36"/>
      <c r="AB30" s="36">
        <v>960</v>
      </c>
      <c r="AC30" s="36">
        <v>896</v>
      </c>
      <c r="AD30" s="36">
        <v>883</v>
      </c>
      <c r="AE30" s="36">
        <v>929</v>
      </c>
      <c r="AF30" s="36"/>
      <c r="AG30" s="36"/>
      <c r="AH30" s="36">
        <v>880</v>
      </c>
      <c r="AI30" s="36">
        <v>870</v>
      </c>
      <c r="AJ30" s="36">
        <v>941</v>
      </c>
      <c r="AK30" s="36">
        <v>876</v>
      </c>
      <c r="AL30" s="36">
        <v>953</v>
      </c>
      <c r="AM30" s="36">
        <v>911</v>
      </c>
      <c r="AN30" s="36">
        <v>985</v>
      </c>
      <c r="AO30" s="36">
        <v>848</v>
      </c>
      <c r="AP30" s="36">
        <v>907</v>
      </c>
      <c r="AQ30" s="36">
        <v>894</v>
      </c>
      <c r="AR30" s="36">
        <v>918</v>
      </c>
      <c r="AS30" s="36">
        <v>872</v>
      </c>
      <c r="AT30" s="36">
        <v>962</v>
      </c>
      <c r="AU30" s="36">
        <v>894</v>
      </c>
      <c r="AV30" s="36"/>
      <c r="AW30" s="36"/>
      <c r="AX30" s="36"/>
      <c r="AY30" s="36"/>
      <c r="AZ30" s="36"/>
      <c r="BA30" s="36"/>
      <c r="BB30" s="36">
        <v>949</v>
      </c>
      <c r="BC30" s="36">
        <v>967</v>
      </c>
      <c r="BD30" s="31"/>
      <c r="BE30" s="36">
        <v>987</v>
      </c>
      <c r="BF30" s="36">
        <v>910</v>
      </c>
      <c r="BG30" s="36">
        <v>1017</v>
      </c>
      <c r="BH30" s="36">
        <v>1068</v>
      </c>
      <c r="BI30" s="36">
        <v>1035</v>
      </c>
      <c r="BJ30" s="36">
        <v>959</v>
      </c>
      <c r="BK30" s="35">
        <v>922</v>
      </c>
      <c r="BL30" s="35">
        <v>914</v>
      </c>
      <c r="BM30" s="35">
        <v>977</v>
      </c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>
        <v>985</v>
      </c>
      <c r="CF30" s="35">
        <v>933</v>
      </c>
      <c r="CG30" s="35">
        <v>956</v>
      </c>
      <c r="CH30" s="35">
        <v>959</v>
      </c>
      <c r="CI30" s="20">
        <v>1015</v>
      </c>
      <c r="CJ30" s="20">
        <v>1016</v>
      </c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" customFormat="1" ht="18.75" customHeight="1">
      <c r="A31" s="15">
        <v>14</v>
      </c>
      <c r="B31" s="9" t="s">
        <v>4</v>
      </c>
      <c r="C31" s="9" t="s">
        <v>40</v>
      </c>
      <c r="D31" s="10" t="s">
        <v>27</v>
      </c>
      <c r="E31" s="11">
        <v>91.3258620689655</v>
      </c>
      <c r="F31" s="11">
        <f>AVERAGE(N31:IV31)/10</f>
        <v>86.95</v>
      </c>
      <c r="G31" s="31">
        <f>SUM(N31:IV31)</f>
        <v>1739</v>
      </c>
      <c r="H31" s="10">
        <f>COUNTA(N31:IV31)</f>
        <v>2</v>
      </c>
      <c r="I31" s="11">
        <f>F31-E31</f>
        <v>-4.375862068965503</v>
      </c>
      <c r="J31" s="31">
        <f>MAX(AJ31:GC31)</f>
        <v>891</v>
      </c>
      <c r="K31" s="10">
        <f>MAX(L31:N31)</f>
        <v>891</v>
      </c>
      <c r="L31" s="10">
        <f>MAX(BP31+BQ31,BR31+BS31,BT31+BU31,BV31+BW31,BX31+BY31,BZ31+CA31,CB31+CC31,CD31+CE31,CF31+CG31,CH31+CI31,CJ31+CK31,CL31+CM31,CN31+CO31,CP31+CQ31,CR31+CS31,CT31+CU31,CV31+CW31,CX31+CY31,CZ31+DA31,DB31+DC31,DD31+DE31,DF31+DG31,DH31+DI31,DJ31+DK31)</f>
        <v>891</v>
      </c>
      <c r="M31" s="31">
        <f>MAX(N31+O31,AH31+AI31,AJ31+AK31,AL31+AM31,AN31+AO31,AP31+AQ31,AR31+AS31,AT31+AU31,AV31+AW31,AX31+AY31,AZ31+BA31,BB31+BC31,BD31+BE31,BF31+BG31,BH31+BI31,BJ31+BK31,BL31+BM31,BN31+BO31)</f>
        <v>0</v>
      </c>
      <c r="N31" s="31"/>
      <c r="O31" s="31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1"/>
      <c r="BE31" s="36"/>
      <c r="BF31" s="36"/>
      <c r="BG31" s="36"/>
      <c r="BH31" s="36"/>
      <c r="BI31" s="36"/>
      <c r="BJ31" s="36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>
        <v>848</v>
      </c>
      <c r="BZ31" s="35">
        <v>891</v>
      </c>
      <c r="CA31" s="35"/>
      <c r="CB31" s="35"/>
      <c r="CC31" s="35"/>
      <c r="CD31" s="35"/>
      <c r="CE31" s="35"/>
      <c r="CF31" s="35"/>
      <c r="CG31" s="35"/>
      <c r="CH31" s="35"/>
      <c r="CI31" s="20"/>
      <c r="CJ31" s="20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" customFormat="1" ht="18.75" customHeight="1">
      <c r="A32" s="15">
        <v>15</v>
      </c>
      <c r="B32" s="9" t="s">
        <v>4</v>
      </c>
      <c r="C32" s="9" t="s">
        <v>15</v>
      </c>
      <c r="D32" s="10" t="s">
        <v>27</v>
      </c>
      <c r="E32" s="11">
        <v>91.60434782608696</v>
      </c>
      <c r="F32" s="11">
        <f>AVERAGE(N32:IV32)/10</f>
        <v>82.7</v>
      </c>
      <c r="G32" s="31">
        <f>SUM(N32:IV32)</f>
        <v>827</v>
      </c>
      <c r="H32" s="10">
        <f>COUNTA(N32:IV32)</f>
        <v>1</v>
      </c>
      <c r="I32" s="11">
        <f>F32-E32</f>
        <v>-8.904347826086962</v>
      </c>
      <c r="J32" s="31">
        <f>MAX(AJ32:GC32)</f>
        <v>827</v>
      </c>
      <c r="K32" s="10">
        <f>MAX(L32:N32)</f>
        <v>827</v>
      </c>
      <c r="L32" s="10">
        <f>MAX(BP32+BQ32,BR32+BS32,BT32+BU32,BV32+BW32,BX32+BY32,BZ32+CA32,CB32+CC32,CD32+CE32,CF32+CG32,CH32+CI32,CJ32+CK32,CL32+CM32,CN32+CO32,CP32+CQ32,CR32+CS32,CT32+CU32,CV32+CW32,CX32+CY32,CZ32+DA32,DB32+DC32,DD32+DE32,DF32+DG32,DH32+DI32,DJ32+DK32)</f>
        <v>827</v>
      </c>
      <c r="M32" s="31">
        <f>MAX(N32+O32,AH32+AI32,AJ32+AK32,AL32+AM32,AN32+AO32,AP32+AQ32,AR32+AS32,AT32+AU32,AV32+AW32,AX32+AY32,AZ32+BA32,BB32+BC32,BD32+BE32,BF32+BG32,BH32+BI32,BJ32+BK32,BL32+BM32,BN32+BO32)</f>
        <v>0</v>
      </c>
      <c r="N32" s="31"/>
      <c r="O32" s="31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1"/>
      <c r="BE32" s="36"/>
      <c r="BF32" s="36"/>
      <c r="BG32" s="36"/>
      <c r="BH32" s="36"/>
      <c r="BI32" s="36"/>
      <c r="BJ32" s="36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>
        <v>827</v>
      </c>
      <c r="CH32" s="35"/>
      <c r="CI32" s="20"/>
      <c r="CJ32" s="20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" customFormat="1" ht="18.75" customHeight="1">
      <c r="A33" s="15">
        <v>16</v>
      </c>
      <c r="B33" s="9"/>
      <c r="C33" s="9"/>
      <c r="D33" s="10"/>
      <c r="E33" s="11"/>
      <c r="F33" s="11"/>
      <c r="G33" s="10"/>
      <c r="H33" s="10"/>
      <c r="I33" s="11"/>
      <c r="J33" s="31"/>
      <c r="K33" s="10"/>
      <c r="L33" s="10"/>
      <c r="M33" s="10"/>
      <c r="N33" s="31"/>
      <c r="O33" s="31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1"/>
      <c r="BE33" s="36"/>
      <c r="BF33" s="36"/>
      <c r="BG33" s="36"/>
      <c r="BH33" s="36"/>
      <c r="BI33" s="36"/>
      <c r="BJ33" s="36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20"/>
      <c r="CJ33" s="20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" customFormat="1" ht="18.75" customHeight="1">
      <c r="A34" s="15">
        <v>17</v>
      </c>
      <c r="B34" s="9" t="s">
        <v>4</v>
      </c>
      <c r="C34" s="9" t="s">
        <v>7</v>
      </c>
      <c r="D34" s="10" t="s">
        <v>26</v>
      </c>
      <c r="E34" s="11"/>
      <c r="F34" s="11"/>
      <c r="G34" s="10">
        <f>SUM(BK34:IV34)</f>
        <v>0</v>
      </c>
      <c r="H34" s="10">
        <f>COUNTA(BD34:IV34)</f>
        <v>0</v>
      </c>
      <c r="I34" s="11">
        <f>F34-E34</f>
        <v>0</v>
      </c>
      <c r="J34" s="31">
        <f>MAX(BK34:GC34)</f>
        <v>0</v>
      </c>
      <c r="K34" s="10">
        <f>MAX(L34:N34)</f>
        <v>0</v>
      </c>
      <c r="L34" s="10">
        <f>MAX(DS34+DT34,DU34+DV34,DW34+DX34,DY34+DZ34,EA34+EB34,EC34+ED34,EE34+EF34,EG34+EH34,EI34+EJ34,EK34+EL34,EM34+EN34,EO34+EP34,EQ34+ER34,ES34+ET34,EU34+EV34,EW34+EX34,EY34+EZ34,FA34+FB34,FC34+FD34,FE34+FF34,FG34+FH34,FI34+FJ34,FK34+FL34,FM34+FN34,FO34+FP34)</f>
        <v>0</v>
      </c>
      <c r="M34" s="10"/>
      <c r="N34" s="31"/>
      <c r="O34" s="31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1"/>
      <c r="BE34" s="36"/>
      <c r="BF34" s="36"/>
      <c r="BG34" s="36"/>
      <c r="BH34" s="36"/>
      <c r="BI34" s="36"/>
      <c r="BJ34" s="36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20"/>
      <c r="CJ34" s="20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3" customFormat="1" ht="18.75" customHeight="1">
      <c r="A35" s="15"/>
      <c r="B35" s="9"/>
      <c r="C35" s="9"/>
      <c r="D35" s="10"/>
      <c r="E35" s="11"/>
      <c r="F35" s="11"/>
      <c r="G35" s="10">
        <f>SUM(BK35:IV35)</f>
        <v>0</v>
      </c>
      <c r="H35" s="10">
        <f>COUNTA(BD35:IV35)</f>
        <v>0</v>
      </c>
      <c r="I35" s="11"/>
      <c r="J35" s="31"/>
      <c r="K35" s="10"/>
      <c r="L35" s="10">
        <f>MAX(DS35+DT35,DU35+DV35,DW35+DX35,DY35+DZ35,EA35+EB35,EC35+ED35,EE35+EF35,EG35+EH35,EI35+EJ35,EK35+EL35,EM35+EN35,EO35+EP35,EQ35+ER35,ES35+ET35,EU35+EV35,EW35+EX35,EY35+EZ35,FA35+FB35,FC35+FD35,FE35+FF35,FG35+FH35,FI35+FJ35,FK35+FL35,FM35+FN35,FO35+FP35)</f>
        <v>0</v>
      </c>
      <c r="M35" s="10"/>
      <c r="N35" s="31"/>
      <c r="O35" s="31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1"/>
      <c r="BE35" s="36"/>
      <c r="BF35" s="36"/>
      <c r="BG35" s="36"/>
      <c r="BH35" s="36"/>
      <c r="BI35" s="36"/>
      <c r="BJ35" s="36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20"/>
      <c r="CJ35" s="20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3" customFormat="1" ht="18.75" customHeight="1">
      <c r="A36" s="15"/>
      <c r="B36" s="8"/>
      <c r="C36" s="8"/>
      <c r="D36" s="16"/>
      <c r="E36" s="13"/>
      <c r="F36" s="13"/>
      <c r="G36" s="10"/>
      <c r="H36" s="10">
        <f>COUNTA(BD36:IV36)</f>
        <v>0</v>
      </c>
      <c r="I36" s="10"/>
      <c r="J36" s="10"/>
      <c r="K36" s="10"/>
      <c r="L36" s="10">
        <f>MAX(DS36+DT36,DU36+DV36,DW36+DX36,DY36+DZ36,EA36+EB36,EC36+ED36,EE36+EF36,EG36+EH36,EI36+EJ36,EK36+EL36,EM36+EN36,EO36+EP36,EQ36+ER36,ES36+ET36,EU36+EV36,EW36+EX36,EY36+EZ36,FA36+FB36,FC36+FD36,FE36+FF36,FG36+FH36,FI36+FJ36,FK36+FL36,FM36+FN36,FO36+FP36)</f>
        <v>0</v>
      </c>
      <c r="M36" s="10"/>
      <c r="N36" s="31"/>
      <c r="O36" s="31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1"/>
      <c r="BE36" s="36"/>
      <c r="BF36" s="36"/>
      <c r="BG36" s="36"/>
      <c r="BH36" s="36"/>
      <c r="BI36" s="36"/>
      <c r="BJ36" s="36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20"/>
      <c r="CJ36" s="20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3" customFormat="1" ht="18.75" customHeight="1">
      <c r="A37" s="15"/>
      <c r="B37" s="8"/>
      <c r="C37" s="8"/>
      <c r="D37" s="16"/>
      <c r="E37" s="13"/>
      <c r="F37" s="13"/>
      <c r="G37" s="10"/>
      <c r="H37" s="10"/>
      <c r="I37" s="10"/>
      <c r="J37" s="10"/>
      <c r="K37" s="10"/>
      <c r="L37" s="10">
        <f>MAX(DS37+DT37,DU37+DV37,DW37+DX37,DY37+DZ37,EA37+EB37,EC37+ED37,EE37+EF37,EG37+EH37,EI37+EJ37,EK37+EL37,EM37+EN37,EO37+EP37,EQ37+ER37,ES37+ET37,EU37+EV37,EW37+EX37,EY37+EZ37,FA37+FB37,FC37+FD37,FE37+FF37,FG37+FH37,FI37+FJ37,FK37+FL37,FM37+FN37,FO37+FP37)</f>
        <v>0</v>
      </c>
      <c r="M37" s="10"/>
      <c r="N37" s="31"/>
      <c r="O37" s="31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1"/>
      <c r="BE37" s="36"/>
      <c r="BF37" s="36"/>
      <c r="BG37" s="36"/>
      <c r="BH37" s="36"/>
      <c r="BI37" s="36"/>
      <c r="BJ37" s="36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20"/>
      <c r="CJ37" s="20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3" customFormat="1" ht="18.75" customHeight="1">
      <c r="A38" s="15"/>
      <c r="B38" s="8"/>
      <c r="C38" s="9"/>
      <c r="D38" s="10"/>
      <c r="E38" s="13"/>
      <c r="F38" s="13"/>
      <c r="G38" s="10"/>
      <c r="H38" s="10"/>
      <c r="I38" s="10"/>
      <c r="J38" s="10"/>
      <c r="K38" s="10"/>
      <c r="L38" s="10">
        <f>MAX(DS38+DT38,DU38+DV38,DW38+DX38,DY38+DZ38,EA38+EB38,EC38+ED38,EE38+EF38,EG38+EH38,EI38+EJ38,EK38+EL38,EM38+EN38,EO38+EP38,EQ38+ER38,ES38+ET38,EU38+EV38,EW38+EX38,EY38+EZ38,FA38+FB38,FC38+FD38,FE38+FF38,FG38+FH38,FI38+FJ38,FK38+FL38,FM38+FN38,FO38+FP38)</f>
        <v>0</v>
      </c>
      <c r="M38" s="10"/>
      <c r="N38" s="31"/>
      <c r="O38" s="31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1"/>
      <c r="BE38" s="36"/>
      <c r="BF38" s="36"/>
      <c r="BG38" s="36"/>
      <c r="BH38" s="36"/>
      <c r="BI38" s="36"/>
      <c r="BJ38" s="36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20"/>
      <c r="CJ38" s="20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13" s="3" customFormat="1" ht="18.75" customHeight="1">
      <c r="A39" s="15"/>
      <c r="B39" s="9"/>
      <c r="C39" s="9"/>
      <c r="D39" s="10"/>
      <c r="E39" s="13"/>
      <c r="F39" s="13"/>
      <c r="G39" s="10"/>
      <c r="H39" s="10"/>
      <c r="I39" s="10"/>
      <c r="J39" s="10"/>
      <c r="K39" s="10"/>
      <c r="L39" s="10"/>
      <c r="M39" s="10"/>
      <c r="N39" s="10"/>
      <c r="O39" s="10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10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20"/>
      <c r="CJ39" s="20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</row>
    <row r="40" spans="1:213" s="3" customFormat="1" ht="18.75" customHeight="1">
      <c r="A40" s="14"/>
      <c r="B40" s="41" t="s">
        <v>16</v>
      </c>
      <c r="C40" s="41"/>
      <c r="D40" s="41"/>
      <c r="E40" s="11">
        <f>AVERAGE(E18:E39)</f>
        <v>113.43686124258649</v>
      </c>
      <c r="F40" s="11">
        <f>AVERAGE(F18:F39)</f>
        <v>107.02529921946052</v>
      </c>
      <c r="G40" s="10">
        <f>SUM($G$18:$G$39)</f>
        <v>807455</v>
      </c>
      <c r="H40" s="10">
        <f>SUM($H$18:$H$39)</f>
        <v>732</v>
      </c>
      <c r="I40" s="10"/>
      <c r="J40" s="10"/>
      <c r="K40" s="10"/>
      <c r="L40" s="10"/>
      <c r="M40" s="10"/>
      <c r="N40" s="10"/>
      <c r="O40" s="10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10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20"/>
      <c r="CJ40" s="20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</row>
    <row r="41" spans="1:213" s="3" customFormat="1" ht="18.75" customHeight="1">
      <c r="A41" s="42" t="s">
        <v>17</v>
      </c>
      <c r="B41" s="42"/>
      <c r="C41" s="42"/>
      <c r="D41" s="42"/>
      <c r="E41" s="11">
        <f>AVERAGE($E$14,$E$40)</f>
        <v>119.83461371086213</v>
      </c>
      <c r="F41" s="11">
        <f>AVERAGE($F$14,$F$40)</f>
        <v>111.4404303613295</v>
      </c>
      <c r="G41" s="10">
        <f>SUM($G$14,$G$40)</f>
        <v>1153326</v>
      </c>
      <c r="H41" s="10">
        <f>SUM($H$14,$H$40)</f>
        <v>1019</v>
      </c>
      <c r="I41" s="10"/>
      <c r="J41" s="10"/>
      <c r="K41" s="10"/>
      <c r="L41" s="10"/>
      <c r="M41" s="10"/>
      <c r="N41" s="10"/>
      <c r="O41" s="10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10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20"/>
      <c r="CJ41" s="20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</row>
    <row r="42" spans="87:98" ht="18.75" customHeight="1">
      <c r="CI42" s="22"/>
      <c r="CJ42" s="22"/>
      <c r="CS42" s="37"/>
      <c r="CT42" s="37"/>
    </row>
    <row r="43" spans="5:256" s="3" customFormat="1" ht="18">
      <c r="E43" s="27"/>
      <c r="F43" s="27"/>
      <c r="H43" s="9"/>
      <c r="I43" s="9"/>
      <c r="J43" s="10"/>
      <c r="K43" s="10"/>
      <c r="L43" s="10"/>
      <c r="M43" s="10"/>
      <c r="N43" s="10"/>
      <c r="O43" s="10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10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20"/>
      <c r="CJ43" s="20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28"/>
      <c r="HG43" s="28"/>
      <c r="HH43" s="28"/>
      <c r="HI43" s="28"/>
      <c r="HJ43" s="28"/>
      <c r="HK43" s="28"/>
      <c r="HL43" s="28"/>
      <c r="HM43" s="28"/>
      <c r="HN43" s="28"/>
      <c r="HO43" s="28"/>
      <c r="HP43" s="28"/>
      <c r="HQ43" s="28"/>
      <c r="HR43" s="28"/>
      <c r="HS43" s="28"/>
      <c r="HT43" s="28"/>
      <c r="HU43" s="28"/>
      <c r="HV43" s="28"/>
      <c r="HW43" s="28"/>
      <c r="HX43" s="28"/>
      <c r="HY43" s="28"/>
      <c r="HZ43" s="28"/>
      <c r="IA43" s="28"/>
      <c r="IB43" s="28"/>
      <c r="IC43" s="28"/>
      <c r="ID43" s="28"/>
      <c r="IE43" s="28"/>
      <c r="IF43" s="28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spans="5:213" s="3" customFormat="1" ht="18">
      <c r="E44" s="27"/>
      <c r="F44" s="27"/>
      <c r="H44" s="9"/>
      <c r="I44" s="9"/>
      <c r="J44" s="10"/>
      <c r="K44" s="10"/>
      <c r="L44" s="10"/>
      <c r="M44" s="10"/>
      <c r="N44" s="10"/>
      <c r="O44" s="10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10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20"/>
      <c r="CJ44" s="20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</row>
  </sheetData>
  <sheetProtection sheet="1" selectLockedCells="1"/>
  <mergeCells count="3">
    <mergeCell ref="A14:D14"/>
    <mergeCell ref="B40:D40"/>
    <mergeCell ref="A41:D41"/>
  </mergeCells>
  <printOptions gridLines="1"/>
  <pageMargins left="0" right="0" top="0.7874015748031497" bottom="0.3937007874015748" header="0.3937007874015748" footer="0"/>
  <pageSetup blackAndWhite="1" draft="1" fitToHeight="1" fitToWidth="1" horizontalDpi="300" verticalDpi="300" orientation="portrait" paperSize="9" r:id="rId1"/>
  <colBreaks count="1" manualBreakCount="1">
    <brk id="17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J.van Goor</dc:creator>
  <cp:keywords/>
  <dc:description/>
  <cp:lastModifiedBy>win8</cp:lastModifiedBy>
  <cp:lastPrinted>2019-03-22T19:03:07Z</cp:lastPrinted>
  <dcterms:created xsi:type="dcterms:W3CDTF">2008-09-05T09:36:25Z</dcterms:created>
  <dcterms:modified xsi:type="dcterms:W3CDTF">2019-05-17T06:06:05Z</dcterms:modified>
  <cp:category/>
  <cp:version/>
  <cp:contentType/>
  <cp:contentStatus/>
</cp:coreProperties>
</file>